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930" windowWidth="12120" windowHeight="9120" activeTab="0"/>
  </bookViews>
  <sheets>
    <sheet name="spese familiari" sheetId="1" r:id="rId1"/>
    <sheet name="Foglio3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<sst xmlns="http://schemas.openxmlformats.org/spreadsheetml/2006/main" count="120" uniqueCount="46">
  <si>
    <t>TOTALE</t>
  </si>
  <si>
    <t>ICI</t>
  </si>
  <si>
    <t>TOTALE £.</t>
  </si>
  <si>
    <t>TOTALE €.</t>
  </si>
  <si>
    <t>euro</t>
  </si>
  <si>
    <t>lire</t>
  </si>
  <si>
    <t>media/mese</t>
  </si>
  <si>
    <t>Contante</t>
  </si>
  <si>
    <t>bancomat</t>
  </si>
  <si>
    <t>prelevato</t>
  </si>
  <si>
    <t>ass./bonifici</t>
  </si>
  <si>
    <t>spese</t>
  </si>
  <si>
    <t>bancarie</t>
  </si>
  <si>
    <t xml:space="preserve">IRPEF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</si>
  <si>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</si>
  <si>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</si>
  <si>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</si>
  <si>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</si>
  <si>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</si>
  <si>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</si>
  <si>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</si>
  <si>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</si>
  <si>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</si>
  <si>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</si>
  <si>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</si>
  <si>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</si>
  <si>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SPESE</t>
  </si>
  <si>
    <t>TASSA</t>
  </si>
  <si>
    <t>IMMONDIZIA</t>
  </si>
  <si>
    <t>BOLLETTA</t>
  </si>
  <si>
    <t xml:space="preserve">        fuori contabilità</t>
  </si>
  <si>
    <t>BOLLETTA ACQUA</t>
  </si>
  <si>
    <t xml:space="preserve"> LUCE GAS</t>
  </si>
  <si>
    <t>TELEF.</t>
  </si>
  <si>
    <t>COND.</t>
  </si>
  <si>
    <t xml:space="preserve">spesa mensile anno precedente </t>
  </si>
  <si>
    <t xml:space="preserve">     inflazione</t>
  </si>
  <si>
    <t>ACQU. AUTO</t>
  </si>
  <si>
    <t>SPESE FAMIGLIARI</t>
  </si>
  <si>
    <t>il 2005 l'ho precompilato in modo esplicativo, modificare il programma a piacere, anno da considerare e voci. I costi relativi all'acquisto auto, e irpef, li ho</t>
  </si>
  <si>
    <t>considerati come spese a parte, inquanto dipendenti dal reddito (irpef) o fatti una tantum come l'auto.</t>
  </si>
  <si>
    <t>per le spese ricorrenti mensili, bimestrali ecc.... consiglio negli anni successivi indicarli preventivamente con 0 (zero) da usare come promemoria.</t>
  </si>
  <si>
    <t xml:space="preserve">per gli anni successivi, fare un copia e incolla e aggiornare l'anno interessato. Ogni fine mese, contare il contante avanzato, toglierlo dal mese e metterlo </t>
  </si>
  <si>
    <t>quello successivo.</t>
  </si>
  <si>
    <t>la formula della casella rossa, che calcola la media, va modificata ad ogni mese, altrimenti è  valida solo a fine anno.</t>
  </si>
  <si>
    <t>sostituire lo zero con l'importo reale una volta effettuato il pagamento. La colonna B e H, sono nascoste, le ho lasciate vuote e sono da far apparire al bisogno.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</si>
</sst>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00"/>
    <numFmt numFmtId="172" formatCode="_-* #,##0.0_-;\-* #,##0.0_-;_-* &quot;-&quot;??_-;_-@_-"/>
    <numFmt numFmtId="173" formatCode="_-* #,##0_-;\-* #,##0_-;_-* &quot;-&quot;??_-;_-@_-"/>
    <numFmt numFmtId="174" formatCode="0.0"/>
    <numFmt numFmtId="175" formatCode="#,##0.0"/>
    <numFmt numFmtId="176" formatCode="_-* #,##0.0_-;\-* #,##0.0_-;_-* &quot;-&quot;?_-;_-@_-"/>
    <numFmt numFmtId="177" formatCode="_-* #,##0.000_-;\-* #,##0.000_-;_-* &quot;-&quot;??_-;_-@_-"/>
    <numFmt numFmtId="178" formatCode="_-* #,##0.0000_-;\-* #,##0.0000_-;_-* &quot;-&quot;??_-;_-@_-"/>
    <numFmt numFmtId="179" formatCode="_-[$€-2]\ * #,##0.00_-;\-[$€-2]\ * #,##0.00_-;_-[$€-2]\ * &quot;-&quot;??_-"/>
    <numFmt numFmtId="180" formatCode="_-[$€-2]\ * #,##0.0_-;\-[$€-2]\ * #,##0.0_-;_-[$€-2]\ * &quot;-&quot;??_-"/>
    <numFmt numFmtId="181" formatCode="_-[$€-2]\ * #,##0_-;\-[$€-2]\ * #,##0_-;_-[$€-2]\ * &quot;-&quot;??_-"/>
    <numFmt numFmtId="182" formatCode="_-[$€-2]\ * #,##0.0_-;\-[$€-2]\ * #,##0.0_-;_-[$€-2]\ * &quot;-&quot;?_-;_-@_-"/>
    <numFmt numFmtId="183" formatCode="_-[$€-2]\ * #,##0.000_-;\-[$€-2]\ * #,##0.000_-;_-[$€-2]\ * &quot;-&quot;??_-"/>
    <numFmt numFmtId="184" formatCode="_-[$€-2]\ * #,##0.00_-;\-[$€-2]\ * #,##0.00_-;_-[$€-2]\ * &quot;-&quot;??_-;_-@_-"/>
    <numFmt numFmtId="185" formatCode="_-* #,##0.000_-;\-* #,##0.000_-;_-* &quot;-&quot;???_-;_-@_-"/>
    <numFmt numFmtId="186" formatCode="_-* #,##0.0_-;\-* #,##0.0_-;_-* &quot;-&quot;_-;_-@_-"/>
    <numFmt numFmtId="187" formatCode="_-* #,##0.00_-;\-* #,##0.00_-;_-* &quot;-&quot;_-;_-@_-"/>
    <numFmt numFmtId="188" formatCode="_-[$€-2]\ * #,##0.0000_-;\-[$€-2]\ * #,##0.0000_-;_-[$€-2]\ * &quot;-&quot;??_-"/>
    <numFmt numFmtId="189" formatCode="_-[$€-2]\ * #,##0_-;\-[$€-2]\ * #,##0_-;_-[$€-2]\ * &quot;-&quot;?_-;_-@_-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2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18"/>
      <name val="Arial"/>
      <family val="2"/>
    </font>
    <font>
      <sz val="28"/>
      <color indexed="10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3" fontId="0" fillId="0" borderId="0" xfId="18" applyAlignment="1">
      <alignment/>
    </xf>
    <xf numFmtId="3" fontId="5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/>
    </xf>
    <xf numFmtId="17" fontId="9" fillId="0" borderId="3" xfId="0" applyNumberFormat="1" applyFont="1" applyBorder="1" applyAlignment="1">
      <alignment/>
    </xf>
    <xf numFmtId="17" fontId="4" fillId="2" borderId="4" xfId="0" applyNumberFormat="1" applyFont="1" applyFill="1" applyBorder="1" applyAlignment="1">
      <alignment/>
    </xf>
    <xf numFmtId="43" fontId="6" fillId="2" borderId="5" xfId="18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17" fontId="9" fillId="0" borderId="6" xfId="0" applyNumberFormat="1" applyFont="1" applyFill="1" applyBorder="1" applyAlignment="1">
      <alignment/>
    </xf>
    <xf numFmtId="43" fontId="10" fillId="2" borderId="7" xfId="18" applyFont="1" applyFill="1" applyBorder="1" applyAlignment="1">
      <alignment/>
    </xf>
    <xf numFmtId="43" fontId="6" fillId="2" borderId="7" xfId="18" applyFont="1" applyFill="1" applyBorder="1" applyAlignment="1">
      <alignment/>
    </xf>
    <xf numFmtId="43" fontId="13" fillId="2" borderId="7" xfId="18" applyFont="1" applyFill="1" applyBorder="1" applyAlignment="1">
      <alignment/>
    </xf>
    <xf numFmtId="43" fontId="12" fillId="2" borderId="5" xfId="18" applyFont="1" applyFill="1" applyBorder="1" applyAlignment="1">
      <alignment/>
    </xf>
    <xf numFmtId="43" fontId="13" fillId="2" borderId="5" xfId="18" applyFont="1" applyFill="1" applyBorder="1" applyAlignment="1">
      <alignment/>
    </xf>
    <xf numFmtId="43" fontId="7" fillId="2" borderId="5" xfId="18" applyFont="1" applyFill="1" applyBorder="1" applyAlignment="1">
      <alignment/>
    </xf>
    <xf numFmtId="0" fontId="8" fillId="0" borderId="8" xfId="0" applyFont="1" applyBorder="1" applyAlignment="1">
      <alignment/>
    </xf>
    <xf numFmtId="43" fontId="5" fillId="0" borderId="1" xfId="18" applyFont="1" applyBorder="1" applyAlignment="1">
      <alignment/>
    </xf>
    <xf numFmtId="3" fontId="12" fillId="2" borderId="7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43" fontId="16" fillId="2" borderId="5" xfId="18" applyFont="1" applyFill="1" applyBorder="1" applyAlignment="1">
      <alignment/>
    </xf>
    <xf numFmtId="43" fontId="6" fillId="0" borderId="5" xfId="18" applyFont="1" applyFill="1" applyBorder="1" applyAlignment="1">
      <alignment/>
    </xf>
    <xf numFmtId="43" fontId="6" fillId="0" borderId="5" xfId="18" applyFont="1" applyBorder="1" applyAlignment="1">
      <alignment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/>
    </xf>
    <xf numFmtId="43" fontId="13" fillId="0" borderId="5" xfId="18" applyFont="1" applyBorder="1" applyAlignment="1">
      <alignment/>
    </xf>
    <xf numFmtId="43" fontId="15" fillId="0" borderId="8" xfId="18" applyFont="1" applyBorder="1" applyAlignment="1">
      <alignment/>
    </xf>
    <xf numFmtId="17" fontId="4" fillId="3" borderId="4" xfId="0" applyNumberFormat="1" applyFont="1" applyFill="1" applyBorder="1" applyAlignment="1">
      <alignment/>
    </xf>
    <xf numFmtId="43" fontId="6" fillId="3" borderId="7" xfId="18" applyFont="1" applyFill="1" applyBorder="1" applyAlignment="1">
      <alignment/>
    </xf>
    <xf numFmtId="3" fontId="6" fillId="3" borderId="7" xfId="0" applyNumberFormat="1" applyFont="1" applyFill="1" applyBorder="1" applyAlignment="1">
      <alignment/>
    </xf>
    <xf numFmtId="3" fontId="12" fillId="3" borderId="7" xfId="0" applyNumberFormat="1" applyFont="1" applyFill="1" applyBorder="1" applyAlignment="1">
      <alignment/>
    </xf>
    <xf numFmtId="3" fontId="12" fillId="0" borderId="5" xfId="0" applyNumberFormat="1" applyFont="1" applyBorder="1" applyAlignment="1">
      <alignment/>
    </xf>
    <xf numFmtId="0" fontId="8" fillId="0" borderId="9" xfId="0" applyFont="1" applyBorder="1" applyAlignment="1">
      <alignment/>
    </xf>
    <xf numFmtId="43" fontId="8" fillId="0" borderId="0" xfId="18" applyFont="1" applyBorder="1" applyAlignment="1">
      <alignment/>
    </xf>
    <xf numFmtId="43" fontId="6" fillId="0" borderId="0" xfId="18" applyFont="1" applyBorder="1" applyAlignment="1">
      <alignment/>
    </xf>
    <xf numFmtId="0" fontId="6" fillId="0" borderId="0" xfId="0" applyFont="1" applyBorder="1" applyAlignment="1">
      <alignment/>
    </xf>
    <xf numFmtId="17" fontId="5" fillId="0" borderId="9" xfId="0" applyNumberFormat="1" applyFont="1" applyBorder="1" applyAlignment="1">
      <alignment/>
    </xf>
    <xf numFmtId="0" fontId="12" fillId="0" borderId="0" xfId="0" applyFont="1" applyBorder="1" applyAlignment="1">
      <alignment/>
    </xf>
    <xf numFmtId="17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3" fontId="5" fillId="0" borderId="0" xfId="18" applyFont="1" applyBorder="1" applyAlignment="1">
      <alignment/>
    </xf>
    <xf numFmtId="43" fontId="10" fillId="0" borderId="0" xfId="18" applyFont="1" applyBorder="1" applyAlignment="1">
      <alignment/>
    </xf>
    <xf numFmtId="43" fontId="10" fillId="2" borderId="10" xfId="18" applyFont="1" applyFill="1" applyBorder="1" applyAlignment="1">
      <alignment/>
    </xf>
    <xf numFmtId="0" fontId="14" fillId="2" borderId="10" xfId="0" applyFont="1" applyFill="1" applyBorder="1" applyAlignment="1">
      <alignment/>
    </xf>
    <xf numFmtId="43" fontId="6" fillId="2" borderId="10" xfId="18" applyFont="1" applyFill="1" applyBorder="1" applyAlignment="1">
      <alignment/>
    </xf>
    <xf numFmtId="43" fontId="10" fillId="2" borderId="8" xfId="18" applyFont="1" applyFill="1" applyBorder="1" applyAlignment="1">
      <alignment/>
    </xf>
    <xf numFmtId="0" fontId="14" fillId="2" borderId="8" xfId="0" applyFont="1" applyFill="1" applyBorder="1" applyAlignment="1">
      <alignment/>
    </xf>
    <xf numFmtId="43" fontId="6" fillId="2" borderId="8" xfId="18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172" fontId="5" fillId="0" borderId="0" xfId="18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43" fontId="6" fillId="5" borderId="7" xfId="18" applyFont="1" applyFill="1" applyBorder="1" applyAlignment="1">
      <alignment/>
    </xf>
    <xf numFmtId="43" fontId="6" fillId="5" borderId="5" xfId="18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181" fontId="8" fillId="0" borderId="0" xfId="17" applyNumberFormat="1" applyFont="1" applyBorder="1" applyAlignment="1">
      <alignment/>
    </xf>
    <xf numFmtId="0" fontId="0" fillId="2" borderId="0" xfId="0" applyFill="1" applyBorder="1" applyAlignment="1">
      <alignment/>
    </xf>
    <xf numFmtId="182" fontId="0" fillId="0" borderId="0" xfId="0" applyNumberFormat="1" applyBorder="1" applyAlignment="1">
      <alignment/>
    </xf>
    <xf numFmtId="43" fontId="8" fillId="0" borderId="8" xfId="0" applyNumberFormat="1" applyFont="1" applyBorder="1" applyAlignment="1">
      <alignment/>
    </xf>
    <xf numFmtId="43" fontId="8" fillId="3" borderId="8" xfId="0" applyNumberFormat="1" applyFont="1" applyFill="1" applyBorder="1" applyAlignment="1">
      <alignment/>
    </xf>
    <xf numFmtId="181" fontId="8" fillId="0" borderId="0" xfId="17" applyNumberFormat="1" applyFont="1" applyAlignment="1">
      <alignment/>
    </xf>
    <xf numFmtId="181" fontId="16" fillId="6" borderId="2" xfId="17" applyNumberFormat="1" applyFont="1" applyFill="1" applyBorder="1" applyAlignment="1">
      <alignment/>
    </xf>
    <xf numFmtId="43" fontId="10" fillId="3" borderId="7" xfId="18" applyFont="1" applyFill="1" applyBorder="1" applyAlignment="1">
      <alignment/>
    </xf>
    <xf numFmtId="189" fontId="0" fillId="0" borderId="0" xfId="0" applyNumberFormat="1" applyBorder="1" applyAlignment="1">
      <alignment/>
    </xf>
    <xf numFmtId="43" fontId="13" fillId="3" borderId="7" xfId="18" applyFont="1" applyFill="1" applyBorder="1" applyAlignment="1">
      <alignment/>
    </xf>
    <xf numFmtId="43" fontId="6" fillId="0" borderId="13" xfId="18" applyFont="1" applyBorder="1" applyAlignment="1">
      <alignment/>
    </xf>
    <xf numFmtId="43" fontId="16" fillId="0" borderId="0" xfId="18" applyFont="1" applyBorder="1" applyAlignment="1">
      <alignment/>
    </xf>
    <xf numFmtId="43" fontId="0" fillId="0" borderId="0" xfId="18" applyBorder="1" applyAlignment="1">
      <alignment/>
    </xf>
    <xf numFmtId="43" fontId="13" fillId="2" borderId="11" xfId="18" applyFont="1" applyFill="1" applyBorder="1" applyAlignment="1">
      <alignment/>
    </xf>
    <xf numFmtId="43" fontId="13" fillId="2" borderId="12" xfId="18" applyFont="1" applyFill="1" applyBorder="1" applyAlignment="1">
      <alignment/>
    </xf>
    <xf numFmtId="43" fontId="8" fillId="0" borderId="8" xfId="18" applyFont="1" applyBorder="1" applyAlignment="1">
      <alignment/>
    </xf>
    <xf numFmtId="43" fontId="5" fillId="3" borderId="0" xfId="18" applyFont="1" applyFill="1" applyBorder="1" applyAlignment="1">
      <alignment/>
    </xf>
    <xf numFmtId="43" fontId="6" fillId="2" borderId="11" xfId="18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43" fontId="6" fillId="3" borderId="5" xfId="18" applyFont="1" applyFill="1" applyBorder="1" applyAlignment="1">
      <alignment/>
    </xf>
    <xf numFmtId="187" fontId="6" fillId="3" borderId="0" xfId="19" applyNumberFormat="1" applyFont="1" applyFill="1" applyBorder="1" applyAlignment="1">
      <alignment horizontal="center"/>
    </xf>
    <xf numFmtId="43" fontId="10" fillId="3" borderId="5" xfId="18" applyFont="1" applyFill="1" applyBorder="1" applyAlignment="1">
      <alignment/>
    </xf>
    <xf numFmtId="43" fontId="12" fillId="3" borderId="5" xfId="18" applyFont="1" applyFill="1" applyBorder="1" applyAlignment="1">
      <alignment/>
    </xf>
    <xf numFmtId="0" fontId="7" fillId="3" borderId="5" xfId="0" applyFont="1" applyFill="1" applyBorder="1" applyAlignment="1">
      <alignment/>
    </xf>
    <xf numFmtId="43" fontId="13" fillId="3" borderId="5" xfId="18" applyFont="1" applyFill="1" applyBorder="1" applyAlignment="1">
      <alignment/>
    </xf>
    <xf numFmtId="0" fontId="6" fillId="3" borderId="5" xfId="0" applyFont="1" applyFill="1" applyBorder="1" applyAlignment="1">
      <alignment/>
    </xf>
    <xf numFmtId="3" fontId="12" fillId="3" borderId="5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179" fontId="6" fillId="3" borderId="14" xfId="17" applyFont="1" applyFill="1" applyBorder="1" applyAlignment="1">
      <alignment/>
    </xf>
    <xf numFmtId="43" fontId="11" fillId="3" borderId="15" xfId="18" applyFont="1" applyFill="1" applyBorder="1" applyAlignment="1">
      <alignment/>
    </xf>
    <xf numFmtId="43" fontId="14" fillId="3" borderId="16" xfId="18" applyFont="1" applyFill="1" applyBorder="1" applyAlignment="1">
      <alignment/>
    </xf>
    <xf numFmtId="0" fontId="11" fillId="3" borderId="16" xfId="0" applyFont="1" applyFill="1" applyBorder="1" applyAlignment="1">
      <alignment/>
    </xf>
    <xf numFmtId="2" fontId="14" fillId="3" borderId="16" xfId="0" applyNumberFormat="1" applyFont="1" applyFill="1" applyBorder="1" applyAlignment="1">
      <alignment/>
    </xf>
    <xf numFmtId="0" fontId="13" fillId="3" borderId="16" xfId="0" applyFont="1" applyFill="1" applyBorder="1" applyAlignment="1">
      <alignment/>
    </xf>
    <xf numFmtId="43" fontId="13" fillId="3" borderId="16" xfId="0" applyNumberFormat="1" applyFont="1" applyFill="1" applyBorder="1" applyAlignment="1">
      <alignment/>
    </xf>
    <xf numFmtId="43" fontId="14" fillId="3" borderId="16" xfId="0" applyNumberFormat="1" applyFont="1" applyFill="1" applyBorder="1" applyAlignment="1">
      <alignment/>
    </xf>
    <xf numFmtId="0" fontId="14" fillId="3" borderId="16" xfId="0" applyFont="1" applyFill="1" applyBorder="1" applyAlignment="1">
      <alignment/>
    </xf>
    <xf numFmtId="43" fontId="4" fillId="3" borderId="17" xfId="18" applyFont="1" applyFill="1" applyBorder="1" applyAlignment="1">
      <alignment/>
    </xf>
    <xf numFmtId="43" fontId="4" fillId="3" borderId="0" xfId="18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43" fontId="4" fillId="2" borderId="19" xfId="18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43" fontId="4" fillId="2" borderId="20" xfId="18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43" fontId="4" fillId="2" borderId="22" xfId="18" applyFont="1" applyFill="1" applyBorder="1" applyAlignment="1">
      <alignment/>
    </xf>
    <xf numFmtId="3" fontId="14" fillId="2" borderId="15" xfId="0" applyNumberFormat="1" applyFont="1" applyFill="1" applyBorder="1" applyAlignment="1">
      <alignment/>
    </xf>
    <xf numFmtId="43" fontId="14" fillId="2" borderId="16" xfId="18" applyFont="1" applyFill="1" applyBorder="1" applyAlignment="1">
      <alignment/>
    </xf>
    <xf numFmtId="0" fontId="14" fillId="2" borderId="16" xfId="0" applyFont="1" applyFill="1" applyBorder="1" applyAlignment="1">
      <alignment/>
    </xf>
    <xf numFmtId="2" fontId="14" fillId="2" borderId="16" xfId="0" applyNumberFormat="1" applyFont="1" applyFill="1" applyBorder="1" applyAlignment="1">
      <alignment/>
    </xf>
    <xf numFmtId="0" fontId="17" fillId="2" borderId="16" xfId="0" applyFont="1" applyFill="1" applyBorder="1" applyAlignment="1">
      <alignment/>
    </xf>
    <xf numFmtId="2" fontId="14" fillId="2" borderId="23" xfId="0" applyNumberFormat="1" applyFont="1" applyFill="1" applyBorder="1" applyAlignment="1">
      <alignment/>
    </xf>
    <xf numFmtId="0" fontId="14" fillId="0" borderId="16" xfId="0" applyFont="1" applyBorder="1" applyAlignment="1">
      <alignment/>
    </xf>
    <xf numFmtId="43" fontId="16" fillId="3" borderId="17" xfId="18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43" fontId="4" fillId="2" borderId="24" xfId="18" applyFont="1" applyFill="1" applyBorder="1" applyAlignment="1">
      <alignment/>
    </xf>
    <xf numFmtId="43" fontId="4" fillId="2" borderId="25" xfId="18" applyFont="1" applyFill="1" applyBorder="1" applyAlignment="1">
      <alignment/>
    </xf>
    <xf numFmtId="43" fontId="4" fillId="2" borderId="26" xfId="18" applyFont="1" applyFill="1" applyBorder="1" applyAlignment="1">
      <alignment/>
    </xf>
    <xf numFmtId="3" fontId="4" fillId="2" borderId="27" xfId="0" applyNumberFormat="1" applyFont="1" applyFill="1" applyBorder="1" applyAlignment="1">
      <alignment/>
    </xf>
    <xf numFmtId="3" fontId="4" fillId="2" borderId="28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0" fontId="18" fillId="2" borderId="11" xfId="0" applyFont="1" applyFill="1" applyBorder="1" applyAlignment="1">
      <alignment/>
    </xf>
    <xf numFmtId="179" fontId="1" fillId="0" borderId="0" xfId="17" applyFont="1" applyAlignment="1">
      <alignment/>
    </xf>
    <xf numFmtId="179" fontId="5" fillId="0" borderId="29" xfId="17" applyFont="1" applyBorder="1" applyAlignment="1">
      <alignment/>
    </xf>
    <xf numFmtId="179" fontId="6" fillId="2" borderId="11" xfId="17" applyFont="1" applyFill="1" applyBorder="1" applyAlignment="1">
      <alignment horizontal="center"/>
    </xf>
    <xf numFmtId="179" fontId="6" fillId="2" borderId="2" xfId="17" applyFont="1" applyFill="1" applyBorder="1" applyAlignment="1">
      <alignment/>
    </xf>
    <xf numFmtId="179" fontId="6" fillId="3" borderId="20" xfId="17" applyFont="1" applyFill="1" applyBorder="1" applyAlignment="1">
      <alignment/>
    </xf>
    <xf numFmtId="179" fontId="6" fillId="3" borderId="30" xfId="17" applyFont="1" applyFill="1" applyBorder="1" applyAlignment="1">
      <alignment/>
    </xf>
    <xf numFmtId="179" fontId="6" fillId="0" borderId="13" xfId="17" applyFont="1" applyBorder="1" applyAlignment="1">
      <alignment/>
    </xf>
    <xf numFmtId="179" fontId="6" fillId="0" borderId="29" xfId="17" applyFont="1" applyBorder="1" applyAlignment="1">
      <alignment/>
    </xf>
    <xf numFmtId="179" fontId="1" fillId="0" borderId="0" xfId="17" applyFont="1" applyBorder="1" applyAlignment="1">
      <alignment/>
    </xf>
    <xf numFmtId="179" fontId="4" fillId="3" borderId="14" xfId="17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19" fillId="7" borderId="3" xfId="0" applyFont="1" applyFill="1" applyBorder="1" applyAlignment="1">
      <alignment/>
    </xf>
    <xf numFmtId="43" fontId="19" fillId="7" borderId="1" xfId="18" applyFont="1" applyFill="1" applyBorder="1" applyAlignment="1">
      <alignment/>
    </xf>
    <xf numFmtId="0" fontId="19" fillId="7" borderId="1" xfId="0" applyFont="1" applyFill="1" applyBorder="1" applyAlignment="1">
      <alignment/>
    </xf>
    <xf numFmtId="0" fontId="20" fillId="7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/>
    </xf>
    <xf numFmtId="43" fontId="20" fillId="7" borderId="1" xfId="18" applyFont="1" applyFill="1" applyBorder="1" applyAlignment="1">
      <alignment/>
    </xf>
    <xf numFmtId="179" fontId="4" fillId="7" borderId="13" xfId="17" applyFont="1" applyFill="1" applyBorder="1" applyAlignment="1">
      <alignment/>
    </xf>
    <xf numFmtId="0" fontId="4" fillId="0" borderId="31" xfId="0" applyFont="1" applyBorder="1" applyAlignment="1">
      <alignment/>
    </xf>
    <xf numFmtId="43" fontId="8" fillId="0" borderId="10" xfId="18" applyFont="1" applyBorder="1" applyAlignment="1">
      <alignment/>
    </xf>
    <xf numFmtId="43" fontId="6" fillId="0" borderId="10" xfId="18" applyFont="1" applyBorder="1" applyAlignment="1">
      <alignment/>
    </xf>
    <xf numFmtId="43" fontId="6" fillId="0" borderId="32" xfId="18" applyFont="1" applyBorder="1" applyAlignment="1">
      <alignment/>
    </xf>
    <xf numFmtId="179" fontId="5" fillId="6" borderId="2" xfId="17" applyNumberFormat="1" applyFont="1" applyFill="1" applyBorder="1" applyAlignment="1">
      <alignment/>
    </xf>
    <xf numFmtId="43" fontId="6" fillId="2" borderId="7" xfId="18" applyFont="1" applyFill="1" applyBorder="1" applyAlignment="1">
      <alignment horizontal="right"/>
    </xf>
    <xf numFmtId="43" fontId="6" fillId="2" borderId="5" xfId="18" applyFont="1" applyFill="1" applyBorder="1" applyAlignment="1">
      <alignment horizontal="right"/>
    </xf>
    <xf numFmtId="43" fontId="12" fillId="2" borderId="5" xfId="18" applyFont="1" applyFill="1" applyBorder="1" applyAlignment="1">
      <alignment horizontal="right"/>
    </xf>
    <xf numFmtId="43" fontId="6" fillId="3" borderId="7" xfId="18" applyFont="1" applyFill="1" applyBorder="1" applyAlignment="1">
      <alignment horizontal="right"/>
    </xf>
    <xf numFmtId="43" fontId="6" fillId="3" borderId="5" xfId="18" applyFont="1" applyFill="1" applyBorder="1" applyAlignment="1">
      <alignment horizontal="right"/>
    </xf>
    <xf numFmtId="43" fontId="12" fillId="3" borderId="5" xfId="18" applyFont="1" applyFill="1" applyBorder="1" applyAlignment="1">
      <alignment horizontal="right"/>
    </xf>
    <xf numFmtId="43" fontId="12" fillId="0" borderId="5" xfId="18" applyFont="1" applyBorder="1" applyAlignment="1">
      <alignment horizontal="right"/>
    </xf>
    <xf numFmtId="43" fontId="6" fillId="0" borderId="5" xfId="18" applyFont="1" applyBorder="1" applyAlignment="1">
      <alignment horizontal="right"/>
    </xf>
    <xf numFmtId="43" fontId="0" fillId="0" borderId="0" xfId="18" applyAlignment="1">
      <alignment horizontal="right"/>
    </xf>
    <xf numFmtId="43" fontId="20" fillId="7" borderId="1" xfId="18" applyFont="1" applyFill="1" applyBorder="1" applyAlignment="1">
      <alignment horizontal="right"/>
    </xf>
    <xf numFmtId="43" fontId="6" fillId="0" borderId="0" xfId="18" applyFont="1" applyBorder="1" applyAlignment="1">
      <alignment horizontal="right"/>
    </xf>
    <xf numFmtId="43" fontId="12" fillId="2" borderId="10" xfId="18" applyFont="1" applyFill="1" applyBorder="1" applyAlignment="1">
      <alignment horizontal="right"/>
    </xf>
    <xf numFmtId="43" fontId="12" fillId="2" borderId="8" xfId="18" applyFont="1" applyFill="1" applyBorder="1" applyAlignment="1">
      <alignment horizontal="right"/>
    </xf>
    <xf numFmtId="43" fontId="8" fillId="0" borderId="8" xfId="18" applyFont="1" applyBorder="1" applyAlignment="1">
      <alignment horizontal="right"/>
    </xf>
    <xf numFmtId="43" fontId="8" fillId="0" borderId="0" xfId="18" applyFont="1" applyBorder="1" applyAlignment="1">
      <alignment horizontal="right"/>
    </xf>
    <xf numFmtId="43" fontId="0" fillId="0" borderId="2" xfId="18" applyBorder="1" applyAlignment="1">
      <alignment horizontal="right"/>
    </xf>
    <xf numFmtId="179" fontId="5" fillId="8" borderId="3" xfId="17" applyFont="1" applyFill="1" applyBorder="1" applyAlignment="1">
      <alignment/>
    </xf>
    <xf numFmtId="179" fontId="0" fillId="8" borderId="1" xfId="17" applyFill="1" applyBorder="1" applyAlignment="1">
      <alignment/>
    </xf>
    <xf numFmtId="179" fontId="0" fillId="8" borderId="13" xfId="17" applyFill="1" applyBorder="1" applyAlignment="1">
      <alignment/>
    </xf>
    <xf numFmtId="0" fontId="1" fillId="0" borderId="0" xfId="0" applyFont="1" applyAlignment="1">
      <alignment/>
    </xf>
    <xf numFmtId="43" fontId="1" fillId="0" borderId="0" xfId="18" applyFont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65"/>
  <sheetViews>
    <sheetView tabSelected="1" workbookViewId="0" topLeftCell="A1">
      <selection activeCell="Q65" sqref="Q65"/>
    </sheetView>
  </sheetViews>
  <sheetFormatPr defaultColWidth="9.140625" defaultRowHeight="12.75"/>
  <cols>
    <col min="2" max="2" width="9.00390625" style="3" hidden="1" customWidth="1"/>
    <col min="3" max="3" width="8.421875" style="0" bestFit="1" customWidth="1"/>
    <col min="4" max="4" width="10.421875" style="0" bestFit="1" customWidth="1"/>
    <col min="5" max="5" width="7.7109375" style="0" bestFit="1" customWidth="1"/>
    <col min="6" max="6" width="6.140625" style="114" bestFit="1" customWidth="1"/>
    <col min="7" max="7" width="8.28125" style="166" bestFit="1" customWidth="1"/>
    <col min="8" max="8" width="7.8515625" style="0" hidden="1" customWidth="1"/>
    <col min="9" max="9" width="10.8515625" style="0" bestFit="1" customWidth="1"/>
    <col min="10" max="10" width="16.421875" style="3" bestFit="1" customWidth="1"/>
    <col min="12" max="12" width="8.8515625" style="0" bestFit="1" customWidth="1"/>
    <col min="13" max="13" width="10.00390625" style="3" bestFit="1" customWidth="1"/>
    <col min="14" max="14" width="11.28125" style="3" customWidth="1"/>
    <col min="15" max="15" width="9.421875" style="134" bestFit="1" customWidth="1"/>
  </cols>
  <sheetData>
    <row r="1" ht="12.75">
      <c r="A1" s="177" t="s">
        <v>39</v>
      </c>
    </row>
    <row r="2" ht="12.75">
      <c r="A2" s="177" t="s">
        <v>40</v>
      </c>
    </row>
    <row r="3" ht="12.75">
      <c r="A3" s="177" t="s">
        <v>41</v>
      </c>
    </row>
    <row r="4" ht="12.75">
      <c r="A4" s="177" t="s">
        <v>45</v>
      </c>
    </row>
    <row r="5" ht="12.75">
      <c r="A5" s="177" t="s">
        <v>42</v>
      </c>
    </row>
    <row r="6" spans="1:4" ht="12.75">
      <c r="A6" s="2" t="s">
        <v>43</v>
      </c>
      <c r="D6" s="177" t="s">
        <v>44</v>
      </c>
    </row>
    <row r="7" ht="13.5" customHeight="1" thickBot="1"/>
    <row r="8" spans="1:15" s="1" customFormat="1" ht="32.25" customHeight="1" thickBot="1">
      <c r="A8" s="146" t="s">
        <v>38</v>
      </c>
      <c r="B8" s="147"/>
      <c r="C8" s="148"/>
      <c r="D8" s="148"/>
      <c r="E8" s="148"/>
      <c r="F8" s="149"/>
      <c r="G8" s="167"/>
      <c r="H8" s="150"/>
      <c r="I8" s="150"/>
      <c r="J8" s="151"/>
      <c r="K8" s="150"/>
      <c r="L8" s="150"/>
      <c r="M8" s="151"/>
      <c r="N8" s="151"/>
      <c r="O8" s="152"/>
    </row>
    <row r="9" spans="1:15" s="1" customFormat="1" ht="13.5" thickBot="1">
      <c r="A9" s="39"/>
      <c r="B9" s="44"/>
      <c r="C9" s="37"/>
      <c r="D9" s="37"/>
      <c r="E9" s="38"/>
      <c r="F9" s="115"/>
      <c r="G9" s="168"/>
      <c r="H9" s="40"/>
      <c r="I9" s="77"/>
      <c r="J9" s="37"/>
      <c r="K9" s="41"/>
      <c r="L9" s="42"/>
      <c r="M9" s="43"/>
      <c r="N9" s="43"/>
      <c r="O9" s="135"/>
    </row>
    <row r="10" spans="1:15" s="1" customFormat="1" ht="24" thickBot="1">
      <c r="A10" s="133">
        <v>2005</v>
      </c>
      <c r="B10" s="45"/>
      <c r="C10" s="51" t="s">
        <v>7</v>
      </c>
      <c r="D10" s="51" t="s">
        <v>8</v>
      </c>
      <c r="E10" s="59" t="s">
        <v>11</v>
      </c>
      <c r="F10" s="116" t="s">
        <v>1</v>
      </c>
      <c r="G10" s="169" t="s">
        <v>26</v>
      </c>
      <c r="H10" s="53"/>
      <c r="I10" s="144" t="s">
        <v>27</v>
      </c>
      <c r="J10" s="74" t="s">
        <v>31</v>
      </c>
      <c r="K10" s="46" t="s">
        <v>29</v>
      </c>
      <c r="L10" s="51" t="s">
        <v>2</v>
      </c>
      <c r="M10" s="47" t="s">
        <v>3</v>
      </c>
      <c r="N10" s="78" t="s">
        <v>37</v>
      </c>
      <c r="O10" s="136" t="s">
        <v>13</v>
      </c>
    </row>
    <row r="11" spans="1:15" s="1" customFormat="1" ht="13.5" thickBot="1">
      <c r="A11" s="52"/>
      <c r="B11" s="48"/>
      <c r="C11" s="52" t="s">
        <v>9</v>
      </c>
      <c r="D11" s="52" t="s">
        <v>10</v>
      </c>
      <c r="E11" s="60" t="s">
        <v>12</v>
      </c>
      <c r="F11" s="117"/>
      <c r="G11" s="170" t="s">
        <v>34</v>
      </c>
      <c r="H11" s="54"/>
      <c r="I11" s="145" t="s">
        <v>28</v>
      </c>
      <c r="J11" s="75" t="s">
        <v>32</v>
      </c>
      <c r="K11" s="49" t="s">
        <v>33</v>
      </c>
      <c r="L11" s="52"/>
      <c r="M11" s="50"/>
      <c r="N11" s="79" t="s">
        <v>30</v>
      </c>
      <c r="O11" s="137"/>
    </row>
    <row r="12" spans="1:15" s="1" customFormat="1" ht="12.75">
      <c r="A12" s="8" t="s">
        <v>14</v>
      </c>
      <c r="B12" s="13"/>
      <c r="C12" s="14">
        <f>2324.22+10+6</f>
        <v>2340.22</v>
      </c>
      <c r="D12" s="14">
        <v>546</v>
      </c>
      <c r="E12" s="57">
        <v>50</v>
      </c>
      <c r="F12" s="118"/>
      <c r="G12" s="158"/>
      <c r="H12" s="21"/>
      <c r="I12" s="22"/>
      <c r="J12" s="15">
        <v>250.41</v>
      </c>
      <c r="K12" s="106"/>
      <c r="L12" s="130">
        <f>M12*1936.27</f>
        <v>6170176.070099999</v>
      </c>
      <c r="M12" s="127">
        <f aca="true" t="shared" si="0" ref="M12:M23">B12+C12+E12+F12+G12+H12+I12+J12+K12+D12</f>
        <v>3186.6299999999997</v>
      </c>
      <c r="N12" s="98"/>
      <c r="O12" s="138"/>
    </row>
    <row r="13" spans="1:15" s="1" customFormat="1" ht="12.75">
      <c r="A13" s="8" t="s">
        <v>15</v>
      </c>
      <c r="B13" s="13"/>
      <c r="C13" s="9">
        <f>2043.03+10+6</f>
        <v>2059.0299999999997</v>
      </c>
      <c r="D13" s="9">
        <v>750</v>
      </c>
      <c r="E13" s="58"/>
      <c r="F13" s="119"/>
      <c r="G13" s="159"/>
      <c r="H13" s="16"/>
      <c r="I13" s="18"/>
      <c r="J13" s="17"/>
      <c r="K13" s="107">
        <v>152.5</v>
      </c>
      <c r="L13" s="131">
        <f aca="true" t="shared" si="1" ref="L13:L23">M13*1936.27</f>
        <v>5734321.6931</v>
      </c>
      <c r="M13" s="128">
        <f t="shared" si="0"/>
        <v>2961.5299999999997</v>
      </c>
      <c r="N13" s="98"/>
      <c r="O13" s="89"/>
    </row>
    <row r="14" spans="1:15" s="1" customFormat="1" ht="12.75">
      <c r="A14" s="8" t="s">
        <v>16</v>
      </c>
      <c r="B14" s="13"/>
      <c r="C14" s="23">
        <f>2175+10+6</f>
        <v>2191</v>
      </c>
      <c r="D14" s="23">
        <v>694.64</v>
      </c>
      <c r="E14" s="58"/>
      <c r="F14" s="120"/>
      <c r="G14" s="159"/>
      <c r="H14" s="16"/>
      <c r="I14" s="11">
        <v>137.72</v>
      </c>
      <c r="J14" s="15">
        <v>248.25</v>
      </c>
      <c r="K14" s="108"/>
      <c r="L14" s="131">
        <f t="shared" si="1"/>
        <v>6334720.2946999995</v>
      </c>
      <c r="M14" s="128">
        <f t="shared" si="0"/>
        <v>3271.6099999999997</v>
      </c>
      <c r="N14" s="98">
        <v>22000</v>
      </c>
      <c r="O14" s="89"/>
    </row>
    <row r="15" spans="1:15" s="1" customFormat="1" ht="12.75">
      <c r="A15" s="8" t="s">
        <v>17</v>
      </c>
      <c r="B15" s="13"/>
      <c r="C15" s="9">
        <f>1788+10+6</f>
        <v>1804</v>
      </c>
      <c r="D15" s="9">
        <v>1037.3</v>
      </c>
      <c r="E15" s="58"/>
      <c r="F15" s="120"/>
      <c r="G15" s="160">
        <v>266.52</v>
      </c>
      <c r="H15" s="16"/>
      <c r="I15" s="11"/>
      <c r="J15" s="17"/>
      <c r="K15" s="109">
        <v>126.5</v>
      </c>
      <c r="L15" s="131">
        <f t="shared" si="1"/>
        <v>6262516.7864</v>
      </c>
      <c r="M15" s="128">
        <f t="shared" si="0"/>
        <v>3234.3199999999997</v>
      </c>
      <c r="N15" s="98"/>
      <c r="O15" s="89"/>
    </row>
    <row r="16" spans="1:15" s="1" customFormat="1" ht="12.75">
      <c r="A16" s="8" t="s">
        <v>18</v>
      </c>
      <c r="B16" s="13"/>
      <c r="C16" s="9">
        <f>1674.6+10+6</f>
        <v>1690.6</v>
      </c>
      <c r="D16" s="9">
        <v>676.6</v>
      </c>
      <c r="E16" s="58"/>
      <c r="F16" s="120">
        <v>293.24</v>
      </c>
      <c r="G16" s="160"/>
      <c r="H16" s="16"/>
      <c r="I16" s="11"/>
      <c r="J16" s="15">
        <v>246.86</v>
      </c>
      <c r="K16" s="108"/>
      <c r="L16" s="131">
        <f t="shared" si="1"/>
        <v>5629317.771</v>
      </c>
      <c r="M16" s="128">
        <f t="shared" si="0"/>
        <v>2907.2999999999997</v>
      </c>
      <c r="N16" s="98"/>
      <c r="O16" s="89"/>
    </row>
    <row r="17" spans="1:15" s="1" customFormat="1" ht="12.75">
      <c r="A17" s="8" t="s">
        <v>19</v>
      </c>
      <c r="B17" s="13"/>
      <c r="C17" s="9">
        <f>1680.1-3.81+10+6</f>
        <v>1692.29</v>
      </c>
      <c r="D17" s="9">
        <v>870.12</v>
      </c>
      <c r="E17" s="58">
        <v>35</v>
      </c>
      <c r="F17" s="120"/>
      <c r="G17" s="160">
        <v>339</v>
      </c>
      <c r="H17" s="16"/>
      <c r="I17" s="11"/>
      <c r="J17" s="17"/>
      <c r="K17" s="109">
        <v>148.5</v>
      </c>
      <c r="L17" s="131">
        <f>M17*1936.27</f>
        <v>5973218.685699999</v>
      </c>
      <c r="M17" s="128">
        <f t="shared" si="0"/>
        <v>3084.91</v>
      </c>
      <c r="N17" s="98"/>
      <c r="O17" s="89">
        <v>3500</v>
      </c>
    </row>
    <row r="18" spans="1:15" s="1" customFormat="1" ht="12.75">
      <c r="A18" s="8" t="s">
        <v>20</v>
      </c>
      <c r="B18" s="13"/>
      <c r="C18" s="9">
        <f>303.84+610+100-100+377-50+800-400-3+10+6</f>
        <v>1653.84</v>
      </c>
      <c r="D18" s="9">
        <f>423.39+248+100</f>
        <v>771.39</v>
      </c>
      <c r="E18" s="58"/>
      <c r="F18" s="120"/>
      <c r="G18" s="160"/>
      <c r="H18" s="16"/>
      <c r="I18" s="11"/>
      <c r="J18" s="15">
        <v>281.8</v>
      </c>
      <c r="K18" s="108"/>
      <c r="L18" s="131">
        <f>M18*1936.27</f>
        <v>5241540.978099999</v>
      </c>
      <c r="M18" s="128">
        <f t="shared" si="0"/>
        <v>2707.0299999999997</v>
      </c>
      <c r="N18" s="98"/>
      <c r="O18" s="89"/>
    </row>
    <row r="19" spans="1:15" s="1" customFormat="1" ht="12.75">
      <c r="A19" s="8" t="s">
        <v>21</v>
      </c>
      <c r="B19" s="13"/>
      <c r="C19" s="9">
        <f>105+100+477+46.6+25.8-40-9+100+700-44+42-47-50+240+10+6</f>
        <v>1662.4</v>
      </c>
      <c r="D19" s="9">
        <f>69.89+35+20+92+100+54+278.9+39.47+10</f>
        <v>699.26</v>
      </c>
      <c r="E19" s="58"/>
      <c r="F19" s="120"/>
      <c r="G19" s="160">
        <v>339</v>
      </c>
      <c r="H19" s="10"/>
      <c r="I19" s="11">
        <v>143.75</v>
      </c>
      <c r="J19" s="15"/>
      <c r="K19" s="109">
        <v>136.5</v>
      </c>
      <c r="L19" s="131">
        <f>M19*1936.27</f>
        <v>5771846.605699999</v>
      </c>
      <c r="M19" s="128">
        <f t="shared" si="0"/>
        <v>2980.91</v>
      </c>
      <c r="N19" s="98"/>
      <c r="O19" s="89"/>
    </row>
    <row r="20" spans="1:15" s="1" customFormat="1" ht="12.75">
      <c r="A20" s="8" t="s">
        <v>22</v>
      </c>
      <c r="B20" s="13"/>
      <c r="C20" s="9">
        <f>550+87-22+500-6-50+450-10-64.2-0.75-50-0.75+40-24-32.85+720-50-250+10+6</f>
        <v>1802.4499999999998</v>
      </c>
      <c r="D20" s="9">
        <f>46.15+84.86+18.06+13+3+17.1+72+73.44+36+72.5+52.22+10+247.9+53+86</f>
        <v>885.23</v>
      </c>
      <c r="E20" s="58"/>
      <c r="F20" s="120"/>
      <c r="G20" s="160"/>
      <c r="H20" s="16"/>
      <c r="I20" s="11"/>
      <c r="J20" s="15">
        <v>159.16</v>
      </c>
      <c r="K20" s="110"/>
      <c r="L20" s="131">
        <f t="shared" si="1"/>
        <v>5512250.8868</v>
      </c>
      <c r="M20" s="128">
        <f t="shared" si="0"/>
        <v>2846.84</v>
      </c>
      <c r="N20" s="98"/>
      <c r="O20" s="89"/>
    </row>
    <row r="21" spans="1:15" s="1" customFormat="1" ht="12.75">
      <c r="A21" s="8" t="s">
        <v>23</v>
      </c>
      <c r="B21" s="13"/>
      <c r="C21" s="9">
        <f>350+400-50-14-50+190+500-86-50+650-11+300-50-550+220+10+6</f>
        <v>1765</v>
      </c>
      <c r="D21" s="9">
        <f>99.84+50+26+49.9+32.48+61+278.9</f>
        <v>598.12</v>
      </c>
      <c r="E21" s="58"/>
      <c r="F21" s="120"/>
      <c r="G21" s="160"/>
      <c r="H21" s="16"/>
      <c r="I21" s="62"/>
      <c r="J21" s="17"/>
      <c r="K21" s="109">
        <v>103.5</v>
      </c>
      <c r="L21" s="131">
        <f t="shared" si="1"/>
        <v>4776042.307399999</v>
      </c>
      <c r="M21" s="128">
        <f t="shared" si="0"/>
        <v>2466.62</v>
      </c>
      <c r="N21" s="98"/>
      <c r="O21" s="89"/>
    </row>
    <row r="22" spans="1:15" s="1" customFormat="1" ht="12.75">
      <c r="A22" s="8" t="s">
        <v>24</v>
      </c>
      <c r="B22" s="13"/>
      <c r="C22" s="9">
        <f>550-50-24+56+446.1-50-5.5+250+250-50-5-13+500-30-50+850-23.5-950+10+6</f>
        <v>1667.1</v>
      </c>
      <c r="D22" s="9">
        <f>94.85+55+80+8.9+25+53+76+7.9+16.9+72+247.9+182-30+57.38</f>
        <v>946.8299999999999</v>
      </c>
      <c r="E22" s="58"/>
      <c r="F22" s="120">
        <v>293.24</v>
      </c>
      <c r="G22" s="160">
        <v>213</v>
      </c>
      <c r="H22" s="16"/>
      <c r="I22" s="11"/>
      <c r="J22" s="15">
        <v>283.54</v>
      </c>
      <c r="K22" s="110"/>
      <c r="L22" s="131">
        <f t="shared" si="1"/>
        <v>6590501.5617</v>
      </c>
      <c r="M22" s="128">
        <f t="shared" si="0"/>
        <v>3403.71</v>
      </c>
      <c r="N22" s="98"/>
      <c r="O22" s="89">
        <v>5481</v>
      </c>
    </row>
    <row r="23" spans="1:15" s="1" customFormat="1" ht="13.5" thickBot="1">
      <c r="A23" s="8" t="s">
        <v>25</v>
      </c>
      <c r="B23" s="13"/>
      <c r="C23" s="9">
        <f>10+1000+80-8.7-2-200+9.9+300-50-7.5-50+500-8-50-10+100-110-75.58+40+60+6</f>
        <v>1534.12</v>
      </c>
      <c r="D23" s="9">
        <f>89.86+10+160+20-16+53+4.8+90+51+45+155+100-40-14+162+48+26</f>
        <v>944.6600000000001</v>
      </c>
      <c r="E23" s="58">
        <v>35</v>
      </c>
      <c r="F23" s="120"/>
      <c r="G23" s="160"/>
      <c r="H23" s="16"/>
      <c r="I23" s="11"/>
      <c r="J23" s="17"/>
      <c r="K23" s="111">
        <v>103.5</v>
      </c>
      <c r="L23" s="132">
        <f t="shared" si="1"/>
        <v>5067760.745599999</v>
      </c>
      <c r="M23" s="129">
        <f t="shared" si="0"/>
        <v>2617.2799999999997</v>
      </c>
      <c r="N23" s="99"/>
      <c r="O23" s="139"/>
    </row>
    <row r="24" spans="1:15" s="1" customFormat="1" ht="13.5" thickBot="1">
      <c r="A24" s="12"/>
      <c r="B24" s="29"/>
      <c r="C24" s="19"/>
      <c r="D24" s="19"/>
      <c r="E24" s="65"/>
      <c r="F24" s="121"/>
      <c r="G24" s="171"/>
      <c r="H24" s="19"/>
      <c r="I24" s="6" t="s">
        <v>6</v>
      </c>
      <c r="J24" s="71"/>
      <c r="K24" s="7" t="s">
        <v>0</v>
      </c>
      <c r="L24" s="4">
        <f>SUM(L10:L23)</f>
        <v>69064214.3863</v>
      </c>
      <c r="M24" s="20">
        <f>SUM(M10:M23)</f>
        <v>35668.689999999995</v>
      </c>
      <c r="N24" s="20"/>
      <c r="O24" s="140"/>
    </row>
    <row r="25" spans="1:15" s="1" customFormat="1" ht="15.75" customHeight="1" thickBot="1">
      <c r="A25" s="153" t="s">
        <v>35</v>
      </c>
      <c r="B25" s="154"/>
      <c r="C25" s="155"/>
      <c r="D25" s="156"/>
      <c r="E25" s="38"/>
      <c r="F25" s="122"/>
      <c r="G25" s="172"/>
      <c r="H25" s="5"/>
      <c r="I25" s="56">
        <f>I26*1936.27</f>
        <v>5755351.198858333</v>
      </c>
      <c r="J25" s="72" t="s">
        <v>5</v>
      </c>
      <c r="L25" s="5"/>
      <c r="M25" s="36"/>
      <c r="N25" s="36"/>
      <c r="O25" s="141"/>
    </row>
    <row r="26" spans="1:15" s="1" customFormat="1" ht="13.5" thickBot="1">
      <c r="A26" s="174">
        <v>2910</v>
      </c>
      <c r="B26" s="175"/>
      <c r="C26" s="175"/>
      <c r="D26" s="176"/>
      <c r="E26" s="2" t="s">
        <v>36</v>
      </c>
      <c r="F26" s="122"/>
      <c r="G26" s="173">
        <f>(I26-A26)*100/A26</f>
        <v>2.1440148911798254</v>
      </c>
      <c r="H26" s="67"/>
      <c r="I26" s="157">
        <f>(M12+M13+M14+M15+M16+M17+M18+M19+M20+M21+M22+M23)/12</f>
        <v>2972.390833333333</v>
      </c>
      <c r="J26" s="37" t="s">
        <v>4</v>
      </c>
      <c r="K26" s="63"/>
      <c r="L26" s="5"/>
      <c r="M26" s="36"/>
      <c r="N26" s="36"/>
      <c r="O26" s="141"/>
    </row>
    <row r="27" spans="1:15" s="1" customFormat="1" ht="12.75">
      <c r="A27" s="39"/>
      <c r="B27" s="36"/>
      <c r="C27" s="5"/>
      <c r="D27" s="5"/>
      <c r="E27" s="5"/>
      <c r="F27" s="122"/>
      <c r="G27" s="172"/>
      <c r="H27" s="61"/>
      <c r="J27" s="73"/>
      <c r="L27" s="5"/>
      <c r="M27" s="36"/>
      <c r="N27" s="36"/>
      <c r="O27" s="141"/>
    </row>
    <row r="28" spans="1:15" s="1" customFormat="1" ht="13.5" thickBot="1">
      <c r="A28" s="35"/>
      <c r="B28" s="36"/>
      <c r="C28" s="5"/>
      <c r="D28" s="5"/>
      <c r="E28" s="5"/>
      <c r="F28" s="122"/>
      <c r="G28" s="172"/>
      <c r="H28" s="5"/>
      <c r="I28" s="55"/>
      <c r="J28" s="37"/>
      <c r="K28" s="5"/>
      <c r="L28" s="5"/>
      <c r="M28" s="36"/>
      <c r="N28" s="36"/>
      <c r="O28" s="141"/>
    </row>
    <row r="29" spans="1:15" s="1" customFormat="1" ht="24" thickBot="1">
      <c r="A29" s="133">
        <v>2006</v>
      </c>
      <c r="B29" s="45"/>
      <c r="C29" s="51" t="s">
        <v>7</v>
      </c>
      <c r="D29" s="51" t="s">
        <v>8</v>
      </c>
      <c r="E29" s="59" t="s">
        <v>11</v>
      </c>
      <c r="F29" s="116" t="s">
        <v>1</v>
      </c>
      <c r="G29" s="169" t="s">
        <v>26</v>
      </c>
      <c r="H29" s="53"/>
      <c r="I29" s="144" t="s">
        <v>27</v>
      </c>
      <c r="J29" s="74" t="s">
        <v>31</v>
      </c>
      <c r="K29" s="46" t="s">
        <v>29</v>
      </c>
      <c r="L29" s="51" t="s">
        <v>2</v>
      </c>
      <c r="M29" s="47" t="s">
        <v>3</v>
      </c>
      <c r="N29" s="78" t="s">
        <v>37</v>
      </c>
      <c r="O29" s="136" t="s">
        <v>13</v>
      </c>
    </row>
    <row r="30" spans="1:15" s="1" customFormat="1" ht="13.5" thickBot="1">
      <c r="A30" s="52"/>
      <c r="B30" s="48"/>
      <c r="C30" s="52" t="s">
        <v>9</v>
      </c>
      <c r="D30" s="52" t="s">
        <v>10</v>
      </c>
      <c r="E30" s="60" t="s">
        <v>12</v>
      </c>
      <c r="F30" s="117"/>
      <c r="G30" s="170" t="s">
        <v>34</v>
      </c>
      <c r="H30" s="54"/>
      <c r="I30" s="145" t="s">
        <v>28</v>
      </c>
      <c r="J30" s="75" t="s">
        <v>32</v>
      </c>
      <c r="K30" s="49" t="s">
        <v>33</v>
      </c>
      <c r="L30" s="52"/>
      <c r="M30" s="50"/>
      <c r="N30" s="79" t="s">
        <v>30</v>
      </c>
      <c r="O30" s="137"/>
    </row>
    <row r="31" spans="1:15" s="1" customFormat="1" ht="12.75">
      <c r="A31" s="30" t="s">
        <v>14</v>
      </c>
      <c r="B31" s="68"/>
      <c r="C31" s="31"/>
      <c r="D31" s="31"/>
      <c r="E31" s="57"/>
      <c r="F31" s="123"/>
      <c r="G31" s="161"/>
      <c r="H31" s="33"/>
      <c r="I31" s="32"/>
      <c r="J31" s="70"/>
      <c r="K31" s="90"/>
      <c r="L31" s="100">
        <f aca="true" t="shared" si="2" ref="L31:L42">M31*1936.27</f>
        <v>0</v>
      </c>
      <c r="M31" s="101">
        <f aca="true" t="shared" si="3" ref="M31:M42">B31+C31+E31+F31+G31+H31+I31+J31+K31+D31</f>
        <v>0</v>
      </c>
      <c r="N31" s="98"/>
      <c r="O31" s="138"/>
    </row>
    <row r="32" spans="1:15" s="1" customFormat="1" ht="12.75">
      <c r="A32" s="30" t="s">
        <v>15</v>
      </c>
      <c r="B32" s="68"/>
      <c r="C32" s="80"/>
      <c r="D32" s="80"/>
      <c r="E32" s="58"/>
      <c r="F32" s="124"/>
      <c r="G32" s="162"/>
      <c r="H32" s="83"/>
      <c r="I32" s="84"/>
      <c r="J32" s="85"/>
      <c r="K32" s="91"/>
      <c r="L32" s="102">
        <f t="shared" si="2"/>
        <v>0</v>
      </c>
      <c r="M32" s="103">
        <f t="shared" si="3"/>
        <v>0</v>
      </c>
      <c r="N32" s="98"/>
      <c r="O32" s="89"/>
    </row>
    <row r="33" spans="1:15" s="1" customFormat="1" ht="12.75">
      <c r="A33" s="30" t="s">
        <v>16</v>
      </c>
      <c r="B33" s="68"/>
      <c r="C33" s="80"/>
      <c r="D33" s="80"/>
      <c r="E33" s="58"/>
      <c r="F33" s="125"/>
      <c r="G33" s="162"/>
      <c r="H33" s="87"/>
      <c r="I33" s="84"/>
      <c r="J33" s="70"/>
      <c r="K33" s="92"/>
      <c r="L33" s="102">
        <f t="shared" si="2"/>
        <v>0</v>
      </c>
      <c r="M33" s="103">
        <f t="shared" si="3"/>
        <v>0</v>
      </c>
      <c r="N33" s="98"/>
      <c r="O33" s="89"/>
    </row>
    <row r="34" spans="1:15" s="1" customFormat="1" ht="12.75">
      <c r="A34" s="30" t="s">
        <v>17</v>
      </c>
      <c r="B34" s="68"/>
      <c r="C34" s="80"/>
      <c r="D34" s="80"/>
      <c r="E34" s="58"/>
      <c r="F34" s="125"/>
      <c r="G34" s="163"/>
      <c r="H34" s="87"/>
      <c r="I34" s="84"/>
      <c r="J34" s="85"/>
      <c r="K34" s="93"/>
      <c r="L34" s="102">
        <f t="shared" si="2"/>
        <v>0</v>
      </c>
      <c r="M34" s="103">
        <f t="shared" si="3"/>
        <v>0</v>
      </c>
      <c r="N34" s="98"/>
      <c r="O34" s="89"/>
    </row>
    <row r="35" spans="1:15" s="1" customFormat="1" ht="12.75">
      <c r="A35" s="30" t="s">
        <v>18</v>
      </c>
      <c r="B35" s="68"/>
      <c r="C35" s="80"/>
      <c r="D35" s="80"/>
      <c r="E35" s="58"/>
      <c r="F35" s="125"/>
      <c r="G35" s="163"/>
      <c r="H35" s="83"/>
      <c r="I35" s="84"/>
      <c r="J35" s="70"/>
      <c r="K35" s="94"/>
      <c r="L35" s="102">
        <f t="shared" si="2"/>
        <v>0</v>
      </c>
      <c r="M35" s="103">
        <f t="shared" si="3"/>
        <v>0</v>
      </c>
      <c r="N35" s="98"/>
      <c r="O35" s="89"/>
    </row>
    <row r="36" spans="1:15" s="1" customFormat="1" ht="12.75">
      <c r="A36" s="30" t="s">
        <v>19</v>
      </c>
      <c r="B36" s="68"/>
      <c r="C36" s="81"/>
      <c r="D36" s="80"/>
      <c r="E36" s="58"/>
      <c r="F36" s="125"/>
      <c r="G36" s="163"/>
      <c r="H36" s="83"/>
      <c r="I36" s="84"/>
      <c r="J36" s="85"/>
      <c r="K36" s="93"/>
      <c r="L36" s="102">
        <f t="shared" si="2"/>
        <v>0</v>
      </c>
      <c r="M36" s="103">
        <f t="shared" si="3"/>
        <v>0</v>
      </c>
      <c r="N36" s="98"/>
      <c r="O36" s="89"/>
    </row>
    <row r="37" spans="1:15" s="1" customFormat="1" ht="12.75">
      <c r="A37" s="30" t="s">
        <v>20</v>
      </c>
      <c r="B37" s="82"/>
      <c r="C37" s="80"/>
      <c r="D37" s="80"/>
      <c r="E37" s="58"/>
      <c r="F37" s="125"/>
      <c r="G37" s="163"/>
      <c r="H37" s="83"/>
      <c r="I37" s="84"/>
      <c r="J37" s="70"/>
      <c r="K37" s="95"/>
      <c r="L37" s="102">
        <f t="shared" si="2"/>
        <v>0</v>
      </c>
      <c r="M37" s="103">
        <f t="shared" si="3"/>
        <v>0</v>
      </c>
      <c r="N37" s="98"/>
      <c r="O37" s="89"/>
    </row>
    <row r="38" spans="1:15" s="1" customFormat="1" ht="12.75">
      <c r="A38" s="30" t="s">
        <v>21</v>
      </c>
      <c r="B38" s="82"/>
      <c r="C38" s="80"/>
      <c r="D38" s="80"/>
      <c r="E38" s="58"/>
      <c r="F38" s="125"/>
      <c r="G38" s="163"/>
      <c r="H38" s="83"/>
      <c r="I38" s="84"/>
      <c r="J38" s="85"/>
      <c r="K38" s="93"/>
      <c r="L38" s="102">
        <f t="shared" si="2"/>
        <v>0</v>
      </c>
      <c r="M38" s="103">
        <f t="shared" si="3"/>
        <v>0</v>
      </c>
      <c r="N38" s="98"/>
      <c r="O38" s="89"/>
    </row>
    <row r="39" spans="1:15" s="1" customFormat="1" ht="12.75">
      <c r="A39" s="30" t="s">
        <v>22</v>
      </c>
      <c r="B39" s="82"/>
      <c r="C39" s="80"/>
      <c r="D39" s="80"/>
      <c r="E39" s="58"/>
      <c r="F39" s="125"/>
      <c r="G39" s="163"/>
      <c r="H39" s="83"/>
      <c r="I39" s="84"/>
      <c r="J39" s="70"/>
      <c r="K39" s="96"/>
      <c r="L39" s="102">
        <f t="shared" si="2"/>
        <v>0</v>
      </c>
      <c r="M39" s="103">
        <f t="shared" si="3"/>
        <v>0</v>
      </c>
      <c r="N39" s="98"/>
      <c r="O39" s="89"/>
    </row>
    <row r="40" spans="1:15" s="1" customFormat="1" ht="12.75">
      <c r="A40" s="30" t="s">
        <v>23</v>
      </c>
      <c r="B40" s="82"/>
      <c r="C40" s="80"/>
      <c r="D40" s="80"/>
      <c r="E40" s="58"/>
      <c r="F40" s="125"/>
      <c r="G40" s="163"/>
      <c r="H40" s="83"/>
      <c r="I40" s="88"/>
      <c r="J40" s="85"/>
      <c r="K40" s="93"/>
      <c r="L40" s="102">
        <f t="shared" si="2"/>
        <v>0</v>
      </c>
      <c r="M40" s="103">
        <f t="shared" si="3"/>
        <v>0</v>
      </c>
      <c r="N40" s="98"/>
      <c r="O40" s="89"/>
    </row>
    <row r="41" spans="1:15" s="1" customFormat="1" ht="12.75">
      <c r="A41" s="30" t="s">
        <v>24</v>
      </c>
      <c r="B41" s="82"/>
      <c r="C41" s="80"/>
      <c r="D41" s="80"/>
      <c r="E41" s="58"/>
      <c r="F41" s="125"/>
      <c r="G41" s="163"/>
      <c r="H41" s="83"/>
      <c r="I41" s="86"/>
      <c r="J41" s="70"/>
      <c r="K41" s="97"/>
      <c r="L41" s="102">
        <f t="shared" si="2"/>
        <v>0</v>
      </c>
      <c r="M41" s="103">
        <f t="shared" si="3"/>
        <v>0</v>
      </c>
      <c r="N41" s="98"/>
      <c r="O41" s="89"/>
    </row>
    <row r="42" spans="1:15" s="1" customFormat="1" ht="13.5" thickBot="1">
      <c r="A42" s="30" t="s">
        <v>25</v>
      </c>
      <c r="B42" s="82"/>
      <c r="C42" s="80"/>
      <c r="D42" s="80"/>
      <c r="E42" s="58"/>
      <c r="F42" s="125"/>
      <c r="G42" s="162"/>
      <c r="H42" s="83"/>
      <c r="I42" s="86"/>
      <c r="J42" s="85"/>
      <c r="K42" s="93"/>
      <c r="L42" s="104">
        <f t="shared" si="2"/>
        <v>0</v>
      </c>
      <c r="M42" s="105">
        <f t="shared" si="3"/>
        <v>0</v>
      </c>
      <c r="N42" s="99"/>
      <c r="O42" s="139"/>
    </row>
    <row r="43" spans="1:15" s="1" customFormat="1" ht="13.5" thickBot="1">
      <c r="A43" s="12"/>
      <c r="B43" s="29"/>
      <c r="C43" s="19"/>
      <c r="D43" s="19"/>
      <c r="E43" s="64"/>
      <c r="F43" s="121"/>
      <c r="G43" s="171"/>
      <c r="H43" s="19"/>
      <c r="I43" s="19"/>
      <c r="J43" s="76"/>
      <c r="K43" s="7" t="s">
        <v>0</v>
      </c>
      <c r="L43" s="4">
        <f>SUM(L24:L42)</f>
        <v>69064214.3863</v>
      </c>
      <c r="M43" s="20">
        <f>M24+M31+M32+M33+M34+M35+M36+M37+M38+M39+M40+M41+M42</f>
        <v>35668.689999999995</v>
      </c>
      <c r="N43" s="20"/>
      <c r="O43" s="140"/>
    </row>
    <row r="44" spans="1:15" s="1" customFormat="1" ht="13.5" thickBot="1">
      <c r="A44" s="153" t="s">
        <v>35</v>
      </c>
      <c r="B44" s="154"/>
      <c r="C44" s="155"/>
      <c r="D44" s="156"/>
      <c r="E44" s="38"/>
      <c r="F44" s="122"/>
      <c r="G44" s="172"/>
      <c r="H44"/>
      <c r="I44" s="56">
        <f>I45*1936.27</f>
        <v>0</v>
      </c>
      <c r="J44" s="72" t="s">
        <v>5</v>
      </c>
      <c r="K44"/>
      <c r="L44"/>
      <c r="M44" s="3"/>
      <c r="N44" s="3"/>
      <c r="O44" s="134"/>
    </row>
    <row r="45" spans="1:15" s="1" customFormat="1" ht="13.5" thickBot="1">
      <c r="A45" s="174"/>
      <c r="B45" s="175"/>
      <c r="C45" s="175"/>
      <c r="D45" s="176"/>
      <c r="E45" s="2" t="s">
        <v>36</v>
      </c>
      <c r="F45" s="122"/>
      <c r="G45" s="173" t="e">
        <f>(I45-A45)*100/A45</f>
        <v>#DIV/0!</v>
      </c>
      <c r="H45" s="67"/>
      <c r="I45" s="157">
        <f>(M31+M32+M33+M34+M35+M36+M37+M38+M39+M40+M41+M42)/12</f>
        <v>0</v>
      </c>
      <c r="J45" s="37" t="s">
        <v>4</v>
      </c>
      <c r="K45" s="63"/>
      <c r="L45" s="5"/>
      <c r="M45" s="36"/>
      <c r="N45" s="36"/>
      <c r="O45" s="142"/>
    </row>
    <row r="46" spans="1:15" s="1" customFormat="1" ht="12.75">
      <c r="A46" s="39"/>
      <c r="B46" s="3"/>
      <c r="C46"/>
      <c r="D46"/>
      <c r="E46"/>
      <c r="F46" s="114"/>
      <c r="G46" s="166"/>
      <c r="H46" s="66"/>
      <c r="J46" s="3"/>
      <c r="K46"/>
      <c r="L46"/>
      <c r="M46" s="3"/>
      <c r="N46" s="3"/>
      <c r="O46" s="134"/>
    </row>
    <row r="47" spans="1:15" s="1" customFormat="1" ht="13.5" thickBot="1">
      <c r="A47"/>
      <c r="B47" s="3"/>
      <c r="C47"/>
      <c r="D47"/>
      <c r="E47"/>
      <c r="F47" s="114"/>
      <c r="G47" s="166"/>
      <c r="H47"/>
      <c r="I47"/>
      <c r="J47" s="3"/>
      <c r="K47"/>
      <c r="L47"/>
      <c r="M47" s="3"/>
      <c r="N47" s="3"/>
      <c r="O47" s="134"/>
    </row>
    <row r="48" spans="1:15" s="1" customFormat="1" ht="24" thickBot="1">
      <c r="A48" s="133">
        <v>2007</v>
      </c>
      <c r="B48" s="45"/>
      <c r="C48" s="51" t="s">
        <v>7</v>
      </c>
      <c r="D48" s="51" t="s">
        <v>8</v>
      </c>
      <c r="E48" s="59" t="s">
        <v>11</v>
      </c>
      <c r="F48" s="116" t="s">
        <v>1</v>
      </c>
      <c r="G48" s="169" t="s">
        <v>26</v>
      </c>
      <c r="H48" s="53"/>
      <c r="I48" s="144" t="s">
        <v>27</v>
      </c>
      <c r="J48" s="74" t="s">
        <v>31</v>
      </c>
      <c r="K48" s="46" t="s">
        <v>29</v>
      </c>
      <c r="L48" s="51" t="s">
        <v>2</v>
      </c>
      <c r="M48" s="47" t="s">
        <v>3</v>
      </c>
      <c r="N48" s="78" t="s">
        <v>37</v>
      </c>
      <c r="O48" s="136" t="s">
        <v>13</v>
      </c>
    </row>
    <row r="49" spans="1:15" s="1" customFormat="1" ht="13.5" thickBot="1">
      <c r="A49" s="52"/>
      <c r="B49" s="48"/>
      <c r="C49" s="52" t="s">
        <v>9</v>
      </c>
      <c r="D49" s="52" t="s">
        <v>10</v>
      </c>
      <c r="E49" s="60" t="s">
        <v>12</v>
      </c>
      <c r="F49" s="117"/>
      <c r="G49" s="170" t="s">
        <v>34</v>
      </c>
      <c r="H49" s="54"/>
      <c r="I49" s="145" t="s">
        <v>28</v>
      </c>
      <c r="J49" s="75" t="s">
        <v>32</v>
      </c>
      <c r="K49" s="49" t="s">
        <v>33</v>
      </c>
      <c r="L49" s="52"/>
      <c r="M49" s="50"/>
      <c r="N49" s="79" t="s">
        <v>30</v>
      </c>
      <c r="O49" s="137"/>
    </row>
    <row r="50" spans="1:15" s="1" customFormat="1" ht="12.75">
      <c r="A50" s="30" t="s">
        <v>14</v>
      </c>
      <c r="B50" s="68"/>
      <c r="C50" s="24"/>
      <c r="D50" s="24"/>
      <c r="E50" s="58"/>
      <c r="F50" s="126"/>
      <c r="G50" s="164"/>
      <c r="H50" s="34"/>
      <c r="I50" s="27"/>
      <c r="J50" s="28"/>
      <c r="K50" s="112"/>
      <c r="L50" s="100">
        <f aca="true" t="shared" si="4" ref="L50:L61">M50*1936.27</f>
        <v>0</v>
      </c>
      <c r="M50" s="101">
        <f aca="true" t="shared" si="5" ref="M50:M61">B50+C50+E50+F50+G50+H50+I50+J50+K50+D50</f>
        <v>0</v>
      </c>
      <c r="N50" s="98"/>
      <c r="O50" s="138"/>
    </row>
    <row r="51" spans="1:15" s="1" customFormat="1" ht="12.75">
      <c r="A51" s="30" t="s">
        <v>15</v>
      </c>
      <c r="B51" s="68"/>
      <c r="C51" s="24"/>
      <c r="D51" s="24"/>
      <c r="E51" s="58"/>
      <c r="F51" s="126"/>
      <c r="G51" s="164"/>
      <c r="H51" s="34"/>
      <c r="I51" s="27"/>
      <c r="J51" s="28"/>
      <c r="K51" s="112"/>
      <c r="L51" s="102">
        <f t="shared" si="4"/>
        <v>0</v>
      </c>
      <c r="M51" s="103">
        <f t="shared" si="5"/>
        <v>0</v>
      </c>
      <c r="N51" s="113"/>
      <c r="O51" s="89"/>
    </row>
    <row r="52" spans="1:15" s="1" customFormat="1" ht="12.75">
      <c r="A52" s="30" t="s">
        <v>16</v>
      </c>
      <c r="B52" s="68"/>
      <c r="C52" s="24"/>
      <c r="D52" s="24"/>
      <c r="E52" s="58"/>
      <c r="F52" s="126"/>
      <c r="G52" s="164"/>
      <c r="H52" s="34"/>
      <c r="I52" s="27"/>
      <c r="J52" s="28"/>
      <c r="K52" s="112"/>
      <c r="L52" s="102">
        <f t="shared" si="4"/>
        <v>0</v>
      </c>
      <c r="M52" s="103">
        <f t="shared" si="5"/>
        <v>0</v>
      </c>
      <c r="N52" s="113"/>
      <c r="O52" s="143"/>
    </row>
    <row r="53" spans="1:15" s="1" customFormat="1" ht="12.75">
      <c r="A53" s="30" t="s">
        <v>17</v>
      </c>
      <c r="B53" s="68"/>
      <c r="C53" s="24"/>
      <c r="D53" s="24"/>
      <c r="E53" s="58"/>
      <c r="F53" s="126"/>
      <c r="G53" s="164"/>
      <c r="H53" s="34"/>
      <c r="I53" s="27"/>
      <c r="J53" s="28"/>
      <c r="K53" s="112"/>
      <c r="L53" s="102">
        <f t="shared" si="4"/>
        <v>0</v>
      </c>
      <c r="M53" s="103">
        <f t="shared" si="5"/>
        <v>0</v>
      </c>
      <c r="N53" s="113"/>
      <c r="O53" s="143"/>
    </row>
    <row r="54" spans="1:15" s="1" customFormat="1" ht="12.75">
      <c r="A54" s="30" t="s">
        <v>18</v>
      </c>
      <c r="B54" s="68"/>
      <c r="C54" s="24"/>
      <c r="D54" s="24"/>
      <c r="E54" s="58"/>
      <c r="F54" s="126"/>
      <c r="G54" s="164"/>
      <c r="H54" s="34"/>
      <c r="I54" s="27"/>
      <c r="J54" s="28"/>
      <c r="K54" s="112"/>
      <c r="L54" s="102">
        <f t="shared" si="4"/>
        <v>0</v>
      </c>
      <c r="M54" s="103">
        <f t="shared" si="5"/>
        <v>0</v>
      </c>
      <c r="N54" s="113"/>
      <c r="O54" s="143"/>
    </row>
    <row r="55" spans="1:15" s="1" customFormat="1" ht="12.75">
      <c r="A55" s="30" t="s">
        <v>19</v>
      </c>
      <c r="B55" s="68"/>
      <c r="C55" s="24"/>
      <c r="D55" s="24"/>
      <c r="E55" s="58"/>
      <c r="F55" s="126"/>
      <c r="G55" s="164"/>
      <c r="H55" s="34"/>
      <c r="I55" s="27"/>
      <c r="J55" s="28"/>
      <c r="K55" s="112"/>
      <c r="L55" s="102">
        <f t="shared" si="4"/>
        <v>0</v>
      </c>
      <c r="M55" s="103">
        <f t="shared" si="5"/>
        <v>0</v>
      </c>
      <c r="N55" s="113"/>
      <c r="O55" s="143"/>
    </row>
    <row r="56" spans="1:15" s="1" customFormat="1" ht="12.75">
      <c r="A56" s="30" t="s">
        <v>20</v>
      </c>
      <c r="B56" s="68"/>
      <c r="C56" s="24"/>
      <c r="D56" s="24"/>
      <c r="E56" s="58"/>
      <c r="F56" s="126"/>
      <c r="G56" s="164"/>
      <c r="H56" s="34"/>
      <c r="I56" s="27"/>
      <c r="J56" s="28"/>
      <c r="K56" s="112"/>
      <c r="L56" s="102">
        <f t="shared" si="4"/>
        <v>0</v>
      </c>
      <c r="M56" s="103">
        <f t="shared" si="5"/>
        <v>0</v>
      </c>
      <c r="N56" s="113"/>
      <c r="O56" s="143"/>
    </row>
    <row r="57" spans="1:15" s="1" customFormat="1" ht="12.75">
      <c r="A57" s="30" t="s">
        <v>21</v>
      </c>
      <c r="B57" s="68"/>
      <c r="C57" s="24"/>
      <c r="D57" s="24"/>
      <c r="E57" s="58"/>
      <c r="F57" s="126"/>
      <c r="G57" s="164"/>
      <c r="H57" s="34"/>
      <c r="I57" s="27"/>
      <c r="J57" s="28"/>
      <c r="K57" s="112"/>
      <c r="L57" s="102">
        <f t="shared" si="4"/>
        <v>0</v>
      </c>
      <c r="M57" s="103">
        <f t="shared" si="5"/>
        <v>0</v>
      </c>
      <c r="N57" s="113"/>
      <c r="O57" s="143"/>
    </row>
    <row r="58" spans="1:15" s="1" customFormat="1" ht="12.75">
      <c r="A58" s="30" t="s">
        <v>22</v>
      </c>
      <c r="B58" s="68"/>
      <c r="C58" s="24"/>
      <c r="D58" s="24"/>
      <c r="E58" s="58"/>
      <c r="F58" s="126"/>
      <c r="G58" s="164"/>
      <c r="H58" s="34"/>
      <c r="I58" s="27"/>
      <c r="J58" s="70"/>
      <c r="K58" s="112"/>
      <c r="L58" s="102">
        <f t="shared" si="4"/>
        <v>0</v>
      </c>
      <c r="M58" s="103">
        <f t="shared" si="5"/>
        <v>0</v>
      </c>
      <c r="N58" s="113"/>
      <c r="O58" s="143"/>
    </row>
    <row r="59" spans="1:15" s="1" customFormat="1" ht="12.75">
      <c r="A59" s="30" t="s">
        <v>23</v>
      </c>
      <c r="B59" s="68"/>
      <c r="C59" s="24"/>
      <c r="D59" s="24"/>
      <c r="E59" s="58"/>
      <c r="F59" s="126"/>
      <c r="G59" s="164"/>
      <c r="H59" s="34"/>
      <c r="J59" s="28"/>
      <c r="K59" s="112"/>
      <c r="L59" s="102">
        <f t="shared" si="4"/>
        <v>0</v>
      </c>
      <c r="M59" s="103">
        <f t="shared" si="5"/>
        <v>0</v>
      </c>
      <c r="N59" s="113"/>
      <c r="O59" s="143"/>
    </row>
    <row r="60" spans="1:15" s="1" customFormat="1" ht="12.75">
      <c r="A60" s="30" t="s">
        <v>24</v>
      </c>
      <c r="B60" s="68"/>
      <c r="C60" s="25"/>
      <c r="D60" s="25"/>
      <c r="E60" s="58"/>
      <c r="F60" s="126"/>
      <c r="G60" s="164"/>
      <c r="H60" s="34"/>
      <c r="I60" s="26"/>
      <c r="J60" s="70"/>
      <c r="K60" s="112"/>
      <c r="L60" s="102">
        <f t="shared" si="4"/>
        <v>0</v>
      </c>
      <c r="M60" s="103">
        <f t="shared" si="5"/>
        <v>0</v>
      </c>
      <c r="N60" s="113"/>
      <c r="O60" s="143"/>
    </row>
    <row r="61" spans="1:15" s="1" customFormat="1" ht="13.5" thickBot="1">
      <c r="A61" s="30" t="s">
        <v>25</v>
      </c>
      <c r="B61" s="68"/>
      <c r="C61" s="25"/>
      <c r="D61" s="25"/>
      <c r="E61" s="58"/>
      <c r="F61" s="126"/>
      <c r="G61" s="165"/>
      <c r="H61" s="34"/>
      <c r="I61" s="26"/>
      <c r="J61" s="28"/>
      <c r="K61" s="112"/>
      <c r="L61" s="104">
        <f t="shared" si="4"/>
        <v>0</v>
      </c>
      <c r="M61" s="105">
        <f t="shared" si="5"/>
        <v>0</v>
      </c>
      <c r="N61" s="113"/>
      <c r="O61" s="143"/>
    </row>
    <row r="62" spans="1:15" s="1" customFormat="1" ht="13.5" thickBot="1">
      <c r="A62" s="12"/>
      <c r="B62" s="29"/>
      <c r="C62" s="19"/>
      <c r="D62" s="19"/>
      <c r="E62" s="19"/>
      <c r="F62" s="121"/>
      <c r="G62" s="171"/>
      <c r="H62" s="19"/>
      <c r="I62" s="19"/>
      <c r="J62" s="76"/>
      <c r="K62" s="7" t="s">
        <v>0</v>
      </c>
      <c r="L62" s="4">
        <f>SUM(L43:L61)</f>
        <v>69064214.3863</v>
      </c>
      <c r="M62" s="20">
        <f>M43+M50+M51+M52+M53+M54+M55+M56+M57+M58+M59+M60+M61</f>
        <v>35668.689999999995</v>
      </c>
      <c r="N62" s="20"/>
      <c r="O62" s="140"/>
    </row>
    <row r="63" spans="1:15" s="1" customFormat="1" ht="13.5" thickBot="1">
      <c r="A63" s="153" t="s">
        <v>35</v>
      </c>
      <c r="B63" s="154"/>
      <c r="C63" s="155"/>
      <c r="D63" s="156"/>
      <c r="E63" s="38"/>
      <c r="F63" s="122"/>
      <c r="G63" s="172"/>
      <c r="H63"/>
      <c r="I63" s="56">
        <f>I64*1936.27</f>
        <v>0</v>
      </c>
      <c r="J63" s="72" t="s">
        <v>5</v>
      </c>
      <c r="K63"/>
      <c r="L63"/>
      <c r="M63" s="3"/>
      <c r="N63" s="3"/>
      <c r="O63" s="134"/>
    </row>
    <row r="64" spans="1:15" s="1" customFormat="1" ht="13.5" thickBot="1">
      <c r="A64" s="174"/>
      <c r="B64" s="175"/>
      <c r="C64" s="175"/>
      <c r="D64" s="176"/>
      <c r="E64" s="2" t="s">
        <v>36</v>
      </c>
      <c r="F64" s="122"/>
      <c r="G64" s="173" t="e">
        <f>(I64-A64)*100/A64</f>
        <v>#DIV/0!</v>
      </c>
      <c r="H64" s="67"/>
      <c r="I64" s="157">
        <f>(M50+M51+M52)/3</f>
        <v>0</v>
      </c>
      <c r="J64" s="37" t="s">
        <v>4</v>
      </c>
      <c r="K64" s="69"/>
      <c r="L64" s="5"/>
      <c r="M64" s="36"/>
      <c r="N64" s="36"/>
      <c r="O64" s="142"/>
    </row>
    <row r="65" spans="1:15" s="1" customFormat="1" ht="12.75">
      <c r="A65" s="39"/>
      <c r="B65" s="3"/>
      <c r="C65"/>
      <c r="D65"/>
      <c r="E65"/>
      <c r="F65" s="114"/>
      <c r="G65" s="166"/>
      <c r="H65" s="66"/>
      <c r="J65" s="3"/>
      <c r="K65"/>
      <c r="L65"/>
      <c r="M65" s="3"/>
      <c r="N65" s="3"/>
      <c r="O65" s="134"/>
    </row>
    <row r="66" spans="1:15" s="1" customFormat="1" ht="12.75">
      <c r="A66"/>
      <c r="B66" s="3"/>
      <c r="C66"/>
      <c r="D66"/>
      <c r="E66"/>
      <c r="F66" s="114"/>
      <c r="G66" s="166"/>
      <c r="H66"/>
      <c r="I66"/>
      <c r="J66" s="3"/>
      <c r="K66"/>
      <c r="L66"/>
      <c r="M66" s="3"/>
      <c r="N66" s="3"/>
      <c r="O66" s="134"/>
    </row>
    <row r="67" spans="1:15" s="1" customFormat="1" ht="12.75">
      <c r="A67"/>
      <c r="B67" s="3"/>
      <c r="C67"/>
      <c r="D67"/>
      <c r="E67"/>
      <c r="F67" s="114"/>
      <c r="G67" s="166"/>
      <c r="H67"/>
      <c r="I67"/>
      <c r="J67" s="3"/>
      <c r="K67"/>
      <c r="L67"/>
      <c r="M67" s="3"/>
      <c r="N67" s="3"/>
      <c r="O67" s="134"/>
    </row>
    <row r="68" spans="1:15" s="1" customFormat="1" ht="12.75">
      <c r="A68"/>
      <c r="B68" s="3"/>
      <c r="C68"/>
      <c r="D68"/>
      <c r="E68"/>
      <c r="F68" s="114"/>
      <c r="G68" s="166"/>
      <c r="H68"/>
      <c r="I68"/>
      <c r="J68" s="3"/>
      <c r="K68"/>
      <c r="L68"/>
      <c r="M68" s="3"/>
      <c r="N68" s="3"/>
      <c r="O68" s="134"/>
    </row>
    <row r="69" spans="1:15" s="1" customFormat="1" ht="12.75">
      <c r="A69"/>
      <c r="B69" s="3"/>
      <c r="C69"/>
      <c r="D69"/>
      <c r="E69"/>
      <c r="F69" s="114"/>
      <c r="G69" s="166"/>
      <c r="H69"/>
      <c r="I69"/>
      <c r="J69" s="3"/>
      <c r="K69"/>
      <c r="L69"/>
      <c r="M69" s="3"/>
      <c r="N69" s="3"/>
      <c r="O69" s="134"/>
    </row>
    <row r="70" spans="1:15" s="1" customFormat="1" ht="12.75">
      <c r="A70" s="177"/>
      <c r="B70" s="3"/>
      <c r="C70"/>
      <c r="D70"/>
      <c r="E70"/>
      <c r="F70" s="114"/>
      <c r="G70" s="166"/>
      <c r="H70"/>
      <c r="I70"/>
      <c r="J70" s="3"/>
      <c r="K70"/>
      <c r="L70"/>
      <c r="M70" s="3"/>
      <c r="N70" s="3"/>
      <c r="O70" s="134"/>
    </row>
    <row r="71" spans="1:15" s="1" customFormat="1" ht="12.75">
      <c r="A71" s="177"/>
      <c r="B71" s="3"/>
      <c r="C71"/>
      <c r="D71"/>
      <c r="E71"/>
      <c r="F71" s="114"/>
      <c r="G71" s="166"/>
      <c r="H71"/>
      <c r="I71"/>
      <c r="J71" s="3"/>
      <c r="K71"/>
      <c r="L71"/>
      <c r="M71" s="3"/>
      <c r="N71" s="3"/>
      <c r="O71" s="134"/>
    </row>
    <row r="72" spans="1:15" s="1" customFormat="1" ht="12.75">
      <c r="A72" s="177"/>
      <c r="B72" s="3"/>
      <c r="C72"/>
      <c r="D72"/>
      <c r="E72"/>
      <c r="F72" s="114"/>
      <c r="G72" s="166"/>
      <c r="H72"/>
      <c r="I72"/>
      <c r="J72" s="3"/>
      <c r="K72"/>
      <c r="L72"/>
      <c r="M72" s="3"/>
      <c r="N72" s="3"/>
      <c r="O72" s="134"/>
    </row>
    <row r="73" spans="1:15" s="1" customFormat="1" ht="12.75">
      <c r="A73" s="177"/>
      <c r="B73" s="3"/>
      <c r="C73"/>
      <c r="D73"/>
      <c r="E73"/>
      <c r="F73" s="114"/>
      <c r="G73" s="166"/>
      <c r="H73"/>
      <c r="I73"/>
      <c r="K73" s="177"/>
      <c r="L73"/>
      <c r="M73" s="3"/>
      <c r="N73" s="3"/>
      <c r="O73" s="134"/>
    </row>
    <row r="74" spans="1:15" s="1" customFormat="1" ht="12.75">
      <c r="A74" s="177"/>
      <c r="B74" s="3"/>
      <c r="C74"/>
      <c r="D74"/>
      <c r="E74"/>
      <c r="F74" s="114"/>
      <c r="G74" s="166"/>
      <c r="H74"/>
      <c r="I74"/>
      <c r="J74" s="178"/>
      <c r="K74"/>
      <c r="L74"/>
      <c r="M74" s="3"/>
      <c r="N74" s="3"/>
      <c r="O74" s="134"/>
    </row>
    <row r="75" spans="1:15" s="1" customFormat="1" ht="12.75">
      <c r="A75" s="2"/>
      <c r="B75" s="3"/>
      <c r="C75"/>
      <c r="D75" s="177"/>
      <c r="E75"/>
      <c r="F75" s="114"/>
      <c r="G75" s="166"/>
      <c r="H75"/>
      <c r="I75"/>
      <c r="J75" s="3"/>
      <c r="K75"/>
      <c r="L75"/>
      <c r="M75" s="3"/>
      <c r="N75" s="3"/>
      <c r="O75" s="134"/>
    </row>
    <row r="76" spans="2:15" s="1" customFormat="1" ht="12.75">
      <c r="B76" s="3"/>
      <c r="C76"/>
      <c r="E76"/>
      <c r="F76" s="114"/>
      <c r="G76" s="166"/>
      <c r="H76"/>
      <c r="I76"/>
      <c r="J76" s="3"/>
      <c r="K76"/>
      <c r="L76"/>
      <c r="M76" s="3"/>
      <c r="N76" s="3"/>
      <c r="O76" s="134"/>
    </row>
    <row r="77" spans="2:15" s="1" customFormat="1" ht="12.75">
      <c r="B77" s="3"/>
      <c r="C77"/>
      <c r="D77"/>
      <c r="E77"/>
      <c r="F77" s="114"/>
      <c r="G77" s="166"/>
      <c r="H77"/>
      <c r="I77"/>
      <c r="J77" s="3"/>
      <c r="K77"/>
      <c r="L77"/>
      <c r="M77" s="3"/>
      <c r="N77" s="3"/>
      <c r="O77" s="134"/>
    </row>
    <row r="78" spans="1:15" s="1" customFormat="1" ht="12.75">
      <c r="A78"/>
      <c r="B78" s="3"/>
      <c r="C78"/>
      <c r="D78"/>
      <c r="E78"/>
      <c r="F78" s="114"/>
      <c r="G78" s="166"/>
      <c r="H78"/>
      <c r="I78"/>
      <c r="J78" s="3"/>
      <c r="K78"/>
      <c r="L78"/>
      <c r="M78" s="3"/>
      <c r="N78" s="3"/>
      <c r="O78" s="134"/>
    </row>
    <row r="79" spans="1:15" s="1" customFormat="1" ht="12.75">
      <c r="A79"/>
      <c r="B79" s="3"/>
      <c r="C79"/>
      <c r="D79"/>
      <c r="E79"/>
      <c r="F79" s="114"/>
      <c r="G79" s="166"/>
      <c r="H79"/>
      <c r="I79"/>
      <c r="J79" s="3"/>
      <c r="K79"/>
      <c r="L79"/>
      <c r="M79" s="3"/>
      <c r="N79" s="3"/>
      <c r="O79" s="134"/>
    </row>
    <row r="80" spans="1:15" s="1" customFormat="1" ht="12.75">
      <c r="A80"/>
      <c r="B80" s="3"/>
      <c r="C80"/>
      <c r="D80"/>
      <c r="E80"/>
      <c r="F80" s="114"/>
      <c r="G80" s="166"/>
      <c r="H80"/>
      <c r="I80"/>
      <c r="J80" s="3"/>
      <c r="K80"/>
      <c r="L80"/>
      <c r="M80" s="3"/>
      <c r="N80" s="3"/>
      <c r="O80" s="134"/>
    </row>
    <row r="81" spans="1:15" s="1" customFormat="1" ht="12.75">
      <c r="A81"/>
      <c r="B81" s="3"/>
      <c r="C81"/>
      <c r="D81"/>
      <c r="E81"/>
      <c r="F81" s="114"/>
      <c r="G81" s="166"/>
      <c r="H81"/>
      <c r="I81"/>
      <c r="J81" s="3"/>
      <c r="K81"/>
      <c r="L81"/>
      <c r="M81" s="3"/>
      <c r="N81" s="3"/>
      <c r="O81" s="134"/>
    </row>
    <row r="82" spans="1:15" s="1" customFormat="1" ht="12.75">
      <c r="A82"/>
      <c r="B82" s="3"/>
      <c r="C82"/>
      <c r="D82"/>
      <c r="E82"/>
      <c r="F82" s="114"/>
      <c r="G82" s="166"/>
      <c r="H82"/>
      <c r="I82"/>
      <c r="J82" s="3"/>
      <c r="K82"/>
      <c r="L82"/>
      <c r="M82" s="3"/>
      <c r="N82" s="3"/>
      <c r="O82" s="134"/>
    </row>
    <row r="83" spans="1:15" s="1" customFormat="1" ht="12.75">
      <c r="A83"/>
      <c r="B83" s="3"/>
      <c r="C83"/>
      <c r="D83"/>
      <c r="E83"/>
      <c r="F83" s="114"/>
      <c r="G83" s="166"/>
      <c r="H83"/>
      <c r="I83"/>
      <c r="J83" s="3"/>
      <c r="K83"/>
      <c r="L83"/>
      <c r="M83" s="3"/>
      <c r="N83" s="3"/>
      <c r="O83" s="134"/>
    </row>
    <row r="84" spans="1:15" s="1" customFormat="1" ht="12.75">
      <c r="A84"/>
      <c r="B84" s="3"/>
      <c r="C84"/>
      <c r="D84"/>
      <c r="E84"/>
      <c r="F84" s="114"/>
      <c r="G84" s="166"/>
      <c r="H84"/>
      <c r="I84"/>
      <c r="J84" s="3"/>
      <c r="K84"/>
      <c r="L84"/>
      <c r="M84" s="3"/>
      <c r="N84" s="3"/>
      <c r="O84" s="134"/>
    </row>
    <row r="85" spans="1:15" s="1" customFormat="1" ht="12.75">
      <c r="A85"/>
      <c r="B85" s="3"/>
      <c r="C85"/>
      <c r="D85"/>
      <c r="E85"/>
      <c r="F85" s="114"/>
      <c r="G85" s="166"/>
      <c r="H85"/>
      <c r="I85"/>
      <c r="J85" s="3"/>
      <c r="K85"/>
      <c r="L85"/>
      <c r="M85" s="3"/>
      <c r="N85" s="3"/>
      <c r="O85" s="134"/>
    </row>
    <row r="86" spans="1:15" s="1" customFormat="1" ht="12.75">
      <c r="A86"/>
      <c r="B86" s="3"/>
      <c r="C86"/>
      <c r="D86"/>
      <c r="E86"/>
      <c r="F86" s="114"/>
      <c r="G86" s="166"/>
      <c r="H86"/>
      <c r="I86"/>
      <c r="J86" s="3"/>
      <c r="K86"/>
      <c r="L86"/>
      <c r="M86" s="3"/>
      <c r="N86" s="3"/>
      <c r="O86" s="134"/>
    </row>
    <row r="87" spans="1:15" s="1" customFormat="1" ht="12.75">
      <c r="A87"/>
      <c r="B87" s="3"/>
      <c r="C87"/>
      <c r="D87"/>
      <c r="E87"/>
      <c r="F87" s="114"/>
      <c r="G87" s="166"/>
      <c r="H87"/>
      <c r="I87"/>
      <c r="J87" s="3"/>
      <c r="K87"/>
      <c r="L87"/>
      <c r="M87" s="3"/>
      <c r="N87" s="3"/>
      <c r="O87" s="134"/>
    </row>
    <row r="88" spans="1:15" s="1" customFormat="1" ht="12.75">
      <c r="A88"/>
      <c r="B88" s="3"/>
      <c r="C88"/>
      <c r="D88"/>
      <c r="E88"/>
      <c r="F88" s="114"/>
      <c r="G88" s="166"/>
      <c r="H88"/>
      <c r="I88"/>
      <c r="J88" s="3"/>
      <c r="K88"/>
      <c r="L88"/>
      <c r="M88" s="3"/>
      <c r="N88" s="3"/>
      <c r="O88" s="134"/>
    </row>
    <row r="89" spans="1:15" s="1" customFormat="1" ht="12.75">
      <c r="A89"/>
      <c r="B89" s="3"/>
      <c r="C89"/>
      <c r="D89"/>
      <c r="E89"/>
      <c r="F89" s="114"/>
      <c r="G89" s="166"/>
      <c r="H89"/>
      <c r="I89"/>
      <c r="J89" s="3"/>
      <c r="K89"/>
      <c r="L89"/>
      <c r="M89" s="3"/>
      <c r="N89" s="3"/>
      <c r="O89" s="134"/>
    </row>
    <row r="90" spans="1:15" s="1" customFormat="1" ht="12.75">
      <c r="A90"/>
      <c r="B90" s="3"/>
      <c r="C90"/>
      <c r="D90"/>
      <c r="E90"/>
      <c r="F90" s="114"/>
      <c r="G90" s="166"/>
      <c r="H90"/>
      <c r="I90"/>
      <c r="J90" s="3"/>
      <c r="K90"/>
      <c r="L90"/>
      <c r="M90" s="3"/>
      <c r="N90" s="3"/>
      <c r="O90" s="134"/>
    </row>
    <row r="91" spans="1:15" s="1" customFormat="1" ht="12.75">
      <c r="A91"/>
      <c r="B91" s="3"/>
      <c r="C91"/>
      <c r="D91"/>
      <c r="E91"/>
      <c r="F91" s="114"/>
      <c r="G91" s="166"/>
      <c r="H91"/>
      <c r="I91"/>
      <c r="J91" s="3"/>
      <c r="K91"/>
      <c r="L91"/>
      <c r="M91" s="3"/>
      <c r="N91" s="3"/>
      <c r="O91" s="134"/>
    </row>
    <row r="92" spans="1:15" s="1" customFormat="1" ht="12.75">
      <c r="A92"/>
      <c r="B92" s="3"/>
      <c r="C92"/>
      <c r="D92"/>
      <c r="E92"/>
      <c r="F92" s="114"/>
      <c r="G92" s="166"/>
      <c r="H92"/>
      <c r="I92"/>
      <c r="J92" s="3"/>
      <c r="K92"/>
      <c r="L92"/>
      <c r="M92" s="3"/>
      <c r="N92" s="3"/>
      <c r="O92" s="134"/>
    </row>
    <row r="93" spans="1:15" s="1" customFormat="1" ht="12.75">
      <c r="A93"/>
      <c r="B93" s="3"/>
      <c r="C93"/>
      <c r="D93"/>
      <c r="E93"/>
      <c r="F93" s="114"/>
      <c r="G93" s="166"/>
      <c r="H93"/>
      <c r="I93"/>
      <c r="J93" s="3"/>
      <c r="K93"/>
      <c r="L93"/>
      <c r="M93" s="3"/>
      <c r="N93" s="3"/>
      <c r="O93" s="134"/>
    </row>
    <row r="94" spans="1:15" s="1" customFormat="1" ht="12.75">
      <c r="A94"/>
      <c r="B94" s="3"/>
      <c r="C94"/>
      <c r="D94"/>
      <c r="E94"/>
      <c r="F94" s="114"/>
      <c r="G94" s="166"/>
      <c r="H94"/>
      <c r="I94"/>
      <c r="J94" s="3"/>
      <c r="K94"/>
      <c r="L94"/>
      <c r="M94" s="3"/>
      <c r="N94" s="3"/>
      <c r="O94" s="134"/>
    </row>
    <row r="95" spans="1:15" s="1" customFormat="1" ht="12.75">
      <c r="A95"/>
      <c r="B95" s="3"/>
      <c r="C95"/>
      <c r="D95"/>
      <c r="E95"/>
      <c r="F95" s="114"/>
      <c r="G95" s="166"/>
      <c r="H95"/>
      <c r="I95"/>
      <c r="J95" s="3"/>
      <c r="K95"/>
      <c r="L95"/>
      <c r="M95" s="3"/>
      <c r="N95" s="3"/>
      <c r="O95" s="134"/>
    </row>
    <row r="96" spans="1:15" s="1" customFormat="1" ht="12.75">
      <c r="A96"/>
      <c r="B96" s="3"/>
      <c r="C96"/>
      <c r="D96"/>
      <c r="E96"/>
      <c r="F96" s="114"/>
      <c r="G96" s="166"/>
      <c r="H96"/>
      <c r="I96"/>
      <c r="J96" s="3"/>
      <c r="K96"/>
      <c r="L96"/>
      <c r="M96" s="3"/>
      <c r="N96" s="3"/>
      <c r="O96" s="134"/>
    </row>
    <row r="97" spans="1:15" s="1" customFormat="1" ht="12.75">
      <c r="A97"/>
      <c r="B97" s="3"/>
      <c r="C97"/>
      <c r="D97"/>
      <c r="E97"/>
      <c r="F97" s="114"/>
      <c r="G97" s="166"/>
      <c r="H97"/>
      <c r="I97"/>
      <c r="J97" s="3"/>
      <c r="K97"/>
      <c r="L97"/>
      <c r="M97" s="3"/>
      <c r="N97" s="3"/>
      <c r="O97" s="134"/>
    </row>
    <row r="98" spans="1:15" s="1" customFormat="1" ht="12.75">
      <c r="A98"/>
      <c r="B98" s="3"/>
      <c r="C98"/>
      <c r="D98"/>
      <c r="E98"/>
      <c r="F98" s="114"/>
      <c r="G98" s="166"/>
      <c r="H98"/>
      <c r="I98"/>
      <c r="J98" s="3"/>
      <c r="K98"/>
      <c r="L98"/>
      <c r="M98" s="3"/>
      <c r="N98" s="3"/>
      <c r="O98" s="134"/>
    </row>
    <row r="99" spans="1:15" s="1" customFormat="1" ht="12.75">
      <c r="A99"/>
      <c r="B99" s="3"/>
      <c r="C99"/>
      <c r="D99"/>
      <c r="E99"/>
      <c r="F99" s="114"/>
      <c r="G99" s="166"/>
      <c r="H99"/>
      <c r="I99"/>
      <c r="J99" s="3"/>
      <c r="K99"/>
      <c r="L99"/>
      <c r="M99" s="3"/>
      <c r="N99" s="3"/>
      <c r="O99" s="134"/>
    </row>
    <row r="100" spans="1:15" s="1" customFormat="1" ht="12.75">
      <c r="A100"/>
      <c r="B100" s="3"/>
      <c r="C100"/>
      <c r="D100"/>
      <c r="E100"/>
      <c r="F100" s="114"/>
      <c r="G100" s="166"/>
      <c r="H100"/>
      <c r="I100"/>
      <c r="J100" s="3"/>
      <c r="K100"/>
      <c r="L100"/>
      <c r="M100" s="3"/>
      <c r="N100" s="3"/>
      <c r="O100" s="134"/>
    </row>
    <row r="101" spans="1:15" s="1" customFormat="1" ht="12.75">
      <c r="A101"/>
      <c r="B101" s="3"/>
      <c r="C101"/>
      <c r="D101"/>
      <c r="E101"/>
      <c r="F101" s="114"/>
      <c r="G101" s="166"/>
      <c r="H101"/>
      <c r="I101"/>
      <c r="J101" s="3"/>
      <c r="K101"/>
      <c r="L101"/>
      <c r="M101" s="3"/>
      <c r="N101" s="3"/>
      <c r="O101" s="134"/>
    </row>
    <row r="102" spans="1:15" s="1" customFormat="1" ht="12.75">
      <c r="A102"/>
      <c r="B102" s="3"/>
      <c r="C102"/>
      <c r="D102"/>
      <c r="E102"/>
      <c r="F102" s="114"/>
      <c r="G102" s="166"/>
      <c r="H102"/>
      <c r="I102"/>
      <c r="J102" s="3"/>
      <c r="K102"/>
      <c r="L102"/>
      <c r="M102" s="3"/>
      <c r="N102" s="3"/>
      <c r="O102" s="134"/>
    </row>
    <row r="103" spans="1:15" s="1" customFormat="1" ht="12.75">
      <c r="A103"/>
      <c r="B103" s="3"/>
      <c r="C103"/>
      <c r="D103"/>
      <c r="E103"/>
      <c r="F103" s="114"/>
      <c r="G103" s="166"/>
      <c r="H103"/>
      <c r="I103"/>
      <c r="J103" s="3"/>
      <c r="K103"/>
      <c r="L103"/>
      <c r="M103" s="3"/>
      <c r="N103" s="3"/>
      <c r="O103" s="134"/>
    </row>
    <row r="104" spans="1:15" s="1" customFormat="1" ht="12.75">
      <c r="A104"/>
      <c r="B104" s="3"/>
      <c r="C104"/>
      <c r="D104"/>
      <c r="E104"/>
      <c r="F104" s="114"/>
      <c r="G104" s="166"/>
      <c r="H104"/>
      <c r="I104"/>
      <c r="J104" s="3"/>
      <c r="K104"/>
      <c r="L104"/>
      <c r="M104" s="3"/>
      <c r="N104" s="3"/>
      <c r="O104" s="134"/>
    </row>
    <row r="105" spans="1:15" s="1" customFormat="1" ht="12.75">
      <c r="A105"/>
      <c r="B105" s="3"/>
      <c r="C105"/>
      <c r="D105"/>
      <c r="E105"/>
      <c r="F105" s="114"/>
      <c r="G105" s="166"/>
      <c r="H105"/>
      <c r="I105"/>
      <c r="J105" s="3"/>
      <c r="K105"/>
      <c r="L105"/>
      <c r="M105" s="3"/>
      <c r="N105" s="3"/>
      <c r="O105" s="134"/>
    </row>
    <row r="106" spans="1:15" s="1" customFormat="1" ht="12.75">
      <c r="A106"/>
      <c r="B106" s="3"/>
      <c r="C106"/>
      <c r="D106"/>
      <c r="E106"/>
      <c r="F106" s="114"/>
      <c r="G106" s="166"/>
      <c r="H106"/>
      <c r="I106"/>
      <c r="J106" s="3"/>
      <c r="K106"/>
      <c r="L106"/>
      <c r="M106" s="3"/>
      <c r="N106" s="3"/>
      <c r="O106" s="134"/>
    </row>
    <row r="107" spans="1:15" s="1" customFormat="1" ht="12.75">
      <c r="A107"/>
      <c r="B107" s="3"/>
      <c r="C107"/>
      <c r="D107"/>
      <c r="E107"/>
      <c r="F107" s="114"/>
      <c r="G107" s="166"/>
      <c r="H107"/>
      <c r="I107"/>
      <c r="J107" s="3"/>
      <c r="K107"/>
      <c r="L107"/>
      <c r="M107" s="3"/>
      <c r="N107" s="3"/>
      <c r="O107" s="134"/>
    </row>
    <row r="108" spans="1:15" s="1" customFormat="1" ht="12.75">
      <c r="A108"/>
      <c r="B108" s="3"/>
      <c r="C108"/>
      <c r="D108"/>
      <c r="E108"/>
      <c r="F108" s="114"/>
      <c r="G108" s="166"/>
      <c r="H108"/>
      <c r="I108"/>
      <c r="J108" s="3"/>
      <c r="K108"/>
      <c r="L108"/>
      <c r="M108" s="3"/>
      <c r="N108" s="3"/>
      <c r="O108" s="134"/>
    </row>
    <row r="109" spans="1:15" s="1" customFormat="1" ht="12.75">
      <c r="A109"/>
      <c r="B109" s="3"/>
      <c r="C109"/>
      <c r="D109"/>
      <c r="E109"/>
      <c r="F109" s="114"/>
      <c r="G109" s="166"/>
      <c r="H109"/>
      <c r="I109"/>
      <c r="J109" s="3"/>
      <c r="K109"/>
      <c r="L109"/>
      <c r="M109" s="3"/>
      <c r="N109" s="3"/>
      <c r="O109" s="134"/>
    </row>
    <row r="110" spans="1:15" s="1" customFormat="1" ht="12.75">
      <c r="A110"/>
      <c r="B110" s="3"/>
      <c r="C110"/>
      <c r="D110"/>
      <c r="E110"/>
      <c r="F110" s="114"/>
      <c r="G110" s="166"/>
      <c r="H110"/>
      <c r="I110"/>
      <c r="J110" s="3"/>
      <c r="K110"/>
      <c r="L110"/>
      <c r="M110" s="3"/>
      <c r="N110" s="3"/>
      <c r="O110" s="134"/>
    </row>
    <row r="111" spans="1:15" s="1" customFormat="1" ht="12.75">
      <c r="A111"/>
      <c r="B111" s="3"/>
      <c r="C111"/>
      <c r="D111"/>
      <c r="E111"/>
      <c r="F111" s="114"/>
      <c r="G111" s="166"/>
      <c r="H111"/>
      <c r="I111"/>
      <c r="J111" s="3"/>
      <c r="K111"/>
      <c r="L111"/>
      <c r="M111" s="3"/>
      <c r="N111" s="3"/>
      <c r="O111" s="134"/>
    </row>
    <row r="112" spans="1:15" s="1" customFormat="1" ht="12.75">
      <c r="A112"/>
      <c r="B112" s="3"/>
      <c r="C112"/>
      <c r="D112"/>
      <c r="E112"/>
      <c r="F112" s="114"/>
      <c r="G112" s="166"/>
      <c r="H112"/>
      <c r="I112"/>
      <c r="J112" s="3"/>
      <c r="K112"/>
      <c r="L112"/>
      <c r="M112" s="3"/>
      <c r="N112" s="3"/>
      <c r="O112" s="134"/>
    </row>
    <row r="113" spans="1:15" s="1" customFormat="1" ht="12.75">
      <c r="A113"/>
      <c r="B113" s="3"/>
      <c r="C113"/>
      <c r="D113"/>
      <c r="E113"/>
      <c r="F113" s="114"/>
      <c r="G113" s="166"/>
      <c r="H113"/>
      <c r="I113"/>
      <c r="J113" s="3"/>
      <c r="K113"/>
      <c r="L113"/>
      <c r="M113" s="3"/>
      <c r="N113" s="3"/>
      <c r="O113" s="134"/>
    </row>
    <row r="114" spans="1:15" s="1" customFormat="1" ht="12.75">
      <c r="A114"/>
      <c r="B114" s="3"/>
      <c r="C114"/>
      <c r="D114"/>
      <c r="E114"/>
      <c r="F114" s="114"/>
      <c r="G114" s="166"/>
      <c r="H114"/>
      <c r="I114"/>
      <c r="J114" s="3"/>
      <c r="K114"/>
      <c r="L114"/>
      <c r="M114" s="3"/>
      <c r="N114" s="3"/>
      <c r="O114" s="134"/>
    </row>
    <row r="115" spans="1:15" s="1" customFormat="1" ht="12.75">
      <c r="A115"/>
      <c r="B115" s="3"/>
      <c r="C115"/>
      <c r="D115"/>
      <c r="E115"/>
      <c r="F115" s="114"/>
      <c r="G115" s="166"/>
      <c r="H115"/>
      <c r="I115"/>
      <c r="J115" s="3"/>
      <c r="K115"/>
      <c r="L115"/>
      <c r="M115" s="3"/>
      <c r="N115" s="3"/>
      <c r="O115" s="134"/>
    </row>
    <row r="116" spans="1:15" s="1" customFormat="1" ht="12.75">
      <c r="A116"/>
      <c r="B116" s="3"/>
      <c r="C116"/>
      <c r="D116"/>
      <c r="E116"/>
      <c r="F116" s="114"/>
      <c r="G116" s="166"/>
      <c r="H116"/>
      <c r="I116"/>
      <c r="J116" s="3"/>
      <c r="K116"/>
      <c r="L116"/>
      <c r="M116" s="3"/>
      <c r="N116" s="3"/>
      <c r="O116" s="134"/>
    </row>
    <row r="117" spans="1:15" s="1" customFormat="1" ht="12.75">
      <c r="A117"/>
      <c r="B117" s="3"/>
      <c r="C117"/>
      <c r="D117"/>
      <c r="E117"/>
      <c r="F117" s="114"/>
      <c r="G117" s="166"/>
      <c r="H117"/>
      <c r="I117"/>
      <c r="J117" s="3"/>
      <c r="K117"/>
      <c r="L117"/>
      <c r="M117" s="3"/>
      <c r="N117" s="3"/>
      <c r="O117" s="134"/>
    </row>
    <row r="118" spans="1:15" s="1" customFormat="1" ht="12.75">
      <c r="A118"/>
      <c r="B118" s="3"/>
      <c r="C118"/>
      <c r="D118"/>
      <c r="E118"/>
      <c r="F118" s="114"/>
      <c r="G118" s="166"/>
      <c r="H118"/>
      <c r="I118"/>
      <c r="J118" s="3"/>
      <c r="K118"/>
      <c r="L118"/>
      <c r="M118" s="3"/>
      <c r="N118" s="3"/>
      <c r="O118" s="134"/>
    </row>
    <row r="119" spans="1:15" s="1" customFormat="1" ht="12.75">
      <c r="A119"/>
      <c r="B119" s="3"/>
      <c r="C119"/>
      <c r="D119"/>
      <c r="E119"/>
      <c r="F119" s="114"/>
      <c r="G119" s="166"/>
      <c r="H119"/>
      <c r="I119"/>
      <c r="J119" s="3"/>
      <c r="K119"/>
      <c r="L119"/>
      <c r="M119" s="3"/>
      <c r="N119" s="3"/>
      <c r="O119" s="134"/>
    </row>
    <row r="120" spans="1:15" s="1" customFormat="1" ht="12.75">
      <c r="A120"/>
      <c r="B120" s="3"/>
      <c r="C120"/>
      <c r="D120"/>
      <c r="E120"/>
      <c r="F120" s="114"/>
      <c r="G120" s="166"/>
      <c r="H120"/>
      <c r="I120"/>
      <c r="J120" s="3"/>
      <c r="K120"/>
      <c r="L120"/>
      <c r="M120" s="3"/>
      <c r="N120" s="3"/>
      <c r="O120" s="134"/>
    </row>
    <row r="121" spans="1:15" s="1" customFormat="1" ht="12.75">
      <c r="A121"/>
      <c r="B121" s="3"/>
      <c r="C121"/>
      <c r="D121"/>
      <c r="E121"/>
      <c r="F121" s="114"/>
      <c r="G121" s="166"/>
      <c r="H121"/>
      <c r="I121"/>
      <c r="J121" s="3"/>
      <c r="K121"/>
      <c r="L121"/>
      <c r="M121" s="3"/>
      <c r="N121" s="3"/>
      <c r="O121" s="134"/>
    </row>
    <row r="122" spans="1:15" s="1" customFormat="1" ht="12.75">
      <c r="A122"/>
      <c r="B122" s="3"/>
      <c r="C122"/>
      <c r="D122"/>
      <c r="E122"/>
      <c r="F122" s="114"/>
      <c r="G122" s="166"/>
      <c r="H122"/>
      <c r="I122"/>
      <c r="J122" s="3"/>
      <c r="K122"/>
      <c r="L122"/>
      <c r="M122" s="3"/>
      <c r="N122" s="3"/>
      <c r="O122" s="134"/>
    </row>
    <row r="123" spans="1:15" s="1" customFormat="1" ht="12.75">
      <c r="A123"/>
      <c r="B123" s="3"/>
      <c r="C123"/>
      <c r="D123"/>
      <c r="E123"/>
      <c r="F123" s="114"/>
      <c r="G123" s="166"/>
      <c r="H123"/>
      <c r="I123"/>
      <c r="J123" s="3"/>
      <c r="K123"/>
      <c r="L123"/>
      <c r="M123" s="3"/>
      <c r="N123" s="3"/>
      <c r="O123" s="134"/>
    </row>
    <row r="124" spans="1:15" s="1" customFormat="1" ht="12.75">
      <c r="A124"/>
      <c r="B124" s="3"/>
      <c r="C124"/>
      <c r="D124"/>
      <c r="E124"/>
      <c r="F124" s="114"/>
      <c r="G124" s="166"/>
      <c r="H124"/>
      <c r="I124"/>
      <c r="J124" s="3"/>
      <c r="K124"/>
      <c r="L124"/>
      <c r="M124" s="3"/>
      <c r="N124" s="3"/>
      <c r="O124" s="134"/>
    </row>
    <row r="125" spans="1:15" s="1" customFormat="1" ht="12.75">
      <c r="A125"/>
      <c r="B125" s="3"/>
      <c r="C125"/>
      <c r="D125"/>
      <c r="E125"/>
      <c r="F125" s="114"/>
      <c r="G125" s="166"/>
      <c r="H125"/>
      <c r="I125"/>
      <c r="J125" s="3"/>
      <c r="K125"/>
      <c r="L125"/>
      <c r="M125" s="3"/>
      <c r="N125" s="3"/>
      <c r="O125" s="134"/>
    </row>
    <row r="126" spans="1:15" s="1" customFormat="1" ht="12.75">
      <c r="A126"/>
      <c r="B126" s="3"/>
      <c r="C126"/>
      <c r="D126"/>
      <c r="E126"/>
      <c r="F126" s="114"/>
      <c r="G126" s="166"/>
      <c r="H126"/>
      <c r="I126"/>
      <c r="J126" s="3"/>
      <c r="K126"/>
      <c r="L126"/>
      <c r="M126" s="3"/>
      <c r="N126" s="3"/>
      <c r="O126" s="134"/>
    </row>
    <row r="127" spans="1:15" s="1" customFormat="1" ht="12.75">
      <c r="A127"/>
      <c r="B127" s="3"/>
      <c r="C127"/>
      <c r="D127"/>
      <c r="E127"/>
      <c r="F127" s="114"/>
      <c r="G127" s="166"/>
      <c r="H127"/>
      <c r="I127"/>
      <c r="J127" s="3"/>
      <c r="K127"/>
      <c r="L127"/>
      <c r="M127" s="3"/>
      <c r="N127" s="3"/>
      <c r="O127" s="134"/>
    </row>
    <row r="128" spans="1:15" s="1" customFormat="1" ht="12.75">
      <c r="A128"/>
      <c r="B128" s="3"/>
      <c r="C128"/>
      <c r="D128"/>
      <c r="E128"/>
      <c r="F128" s="114"/>
      <c r="G128" s="166"/>
      <c r="H128"/>
      <c r="I128"/>
      <c r="J128" s="3"/>
      <c r="K128"/>
      <c r="L128"/>
      <c r="M128" s="3"/>
      <c r="N128" s="3"/>
      <c r="O128" s="134"/>
    </row>
    <row r="129" spans="1:15" s="1" customFormat="1" ht="12.75">
      <c r="A129"/>
      <c r="B129" s="3"/>
      <c r="C129"/>
      <c r="D129"/>
      <c r="E129"/>
      <c r="F129" s="114"/>
      <c r="G129" s="166"/>
      <c r="H129"/>
      <c r="I129"/>
      <c r="J129" s="3"/>
      <c r="K129"/>
      <c r="L129"/>
      <c r="M129" s="3"/>
      <c r="N129" s="3"/>
      <c r="O129" s="134"/>
    </row>
    <row r="130" spans="1:15" s="1" customFormat="1" ht="12.75">
      <c r="A130"/>
      <c r="B130" s="3"/>
      <c r="C130"/>
      <c r="D130"/>
      <c r="E130"/>
      <c r="F130" s="114"/>
      <c r="G130" s="166"/>
      <c r="H130"/>
      <c r="I130"/>
      <c r="J130" s="3"/>
      <c r="K130"/>
      <c r="L130"/>
      <c r="M130" s="3"/>
      <c r="N130" s="3"/>
      <c r="O130" s="134"/>
    </row>
    <row r="131" spans="1:15" s="1" customFormat="1" ht="12.75">
      <c r="A131"/>
      <c r="B131" s="3"/>
      <c r="C131"/>
      <c r="D131"/>
      <c r="E131"/>
      <c r="F131" s="114"/>
      <c r="G131" s="166"/>
      <c r="H131"/>
      <c r="I131"/>
      <c r="J131" s="3"/>
      <c r="K131"/>
      <c r="L131"/>
      <c r="M131" s="3"/>
      <c r="N131" s="3"/>
      <c r="O131" s="134"/>
    </row>
    <row r="132" spans="1:15" s="1" customFormat="1" ht="12.75">
      <c r="A132"/>
      <c r="B132" s="3"/>
      <c r="C132"/>
      <c r="D132"/>
      <c r="E132"/>
      <c r="F132" s="114"/>
      <c r="G132" s="166"/>
      <c r="H132"/>
      <c r="I132"/>
      <c r="J132" s="3"/>
      <c r="K132"/>
      <c r="L132"/>
      <c r="M132" s="3"/>
      <c r="N132" s="3"/>
      <c r="O132" s="134"/>
    </row>
    <row r="133" spans="1:15" s="1" customFormat="1" ht="12.75">
      <c r="A133"/>
      <c r="B133" s="3"/>
      <c r="C133"/>
      <c r="D133"/>
      <c r="E133"/>
      <c r="F133" s="114"/>
      <c r="G133" s="166"/>
      <c r="H133"/>
      <c r="I133"/>
      <c r="J133" s="3"/>
      <c r="K133"/>
      <c r="L133"/>
      <c r="M133" s="3"/>
      <c r="N133" s="3"/>
      <c r="O133" s="134"/>
    </row>
    <row r="134" spans="1:15" s="1" customFormat="1" ht="12.75">
      <c r="A134"/>
      <c r="B134" s="3"/>
      <c r="C134"/>
      <c r="D134"/>
      <c r="E134"/>
      <c r="F134" s="114"/>
      <c r="G134" s="166"/>
      <c r="H134"/>
      <c r="I134"/>
      <c r="J134" s="3"/>
      <c r="K134"/>
      <c r="L134"/>
      <c r="M134" s="3"/>
      <c r="N134" s="3"/>
      <c r="O134" s="134"/>
    </row>
    <row r="135" spans="1:15" s="1" customFormat="1" ht="12.75">
      <c r="A135"/>
      <c r="B135" s="3"/>
      <c r="C135"/>
      <c r="D135"/>
      <c r="E135"/>
      <c r="F135" s="114"/>
      <c r="G135" s="166"/>
      <c r="H135"/>
      <c r="I135"/>
      <c r="J135" s="3"/>
      <c r="K135"/>
      <c r="L135"/>
      <c r="M135" s="3"/>
      <c r="N135" s="3"/>
      <c r="O135" s="134"/>
    </row>
    <row r="136" spans="1:15" s="1" customFormat="1" ht="12.75">
      <c r="A136"/>
      <c r="B136" s="3"/>
      <c r="C136"/>
      <c r="D136"/>
      <c r="E136"/>
      <c r="F136" s="114"/>
      <c r="G136" s="166"/>
      <c r="H136"/>
      <c r="I136"/>
      <c r="J136" s="3"/>
      <c r="K136"/>
      <c r="L136"/>
      <c r="M136" s="3"/>
      <c r="N136" s="3"/>
      <c r="O136" s="134"/>
    </row>
    <row r="137" spans="1:15" s="1" customFormat="1" ht="12.75">
      <c r="A137"/>
      <c r="B137" s="3"/>
      <c r="C137"/>
      <c r="D137"/>
      <c r="E137"/>
      <c r="F137" s="114"/>
      <c r="G137" s="166"/>
      <c r="H137"/>
      <c r="I137"/>
      <c r="J137" s="3"/>
      <c r="K137"/>
      <c r="L137"/>
      <c r="M137" s="3"/>
      <c r="N137" s="3"/>
      <c r="O137" s="134"/>
    </row>
    <row r="138" spans="1:15" s="1" customFormat="1" ht="12.75">
      <c r="A138"/>
      <c r="B138" s="3"/>
      <c r="C138"/>
      <c r="D138"/>
      <c r="E138"/>
      <c r="F138" s="114"/>
      <c r="G138" s="166"/>
      <c r="H138"/>
      <c r="I138"/>
      <c r="J138" s="3"/>
      <c r="K138"/>
      <c r="L138"/>
      <c r="M138" s="3"/>
      <c r="N138" s="3"/>
      <c r="O138" s="134"/>
    </row>
    <row r="139" spans="1:15" s="1" customFormat="1" ht="12.75">
      <c r="A139"/>
      <c r="B139" s="3"/>
      <c r="C139"/>
      <c r="D139"/>
      <c r="E139"/>
      <c r="F139" s="114"/>
      <c r="G139" s="166"/>
      <c r="H139"/>
      <c r="I139"/>
      <c r="J139" s="3"/>
      <c r="K139"/>
      <c r="L139"/>
      <c r="M139" s="3"/>
      <c r="N139" s="3"/>
      <c r="O139" s="134"/>
    </row>
    <row r="140" spans="1:15" s="1" customFormat="1" ht="12.75">
      <c r="A140"/>
      <c r="B140" s="3"/>
      <c r="C140"/>
      <c r="D140"/>
      <c r="E140"/>
      <c r="F140" s="114"/>
      <c r="G140" s="166"/>
      <c r="H140"/>
      <c r="I140"/>
      <c r="J140" s="3"/>
      <c r="K140"/>
      <c r="L140"/>
      <c r="M140" s="3"/>
      <c r="N140" s="3"/>
      <c r="O140" s="134"/>
    </row>
    <row r="141" spans="1:15" s="1" customFormat="1" ht="12.75">
      <c r="A141"/>
      <c r="B141" s="3"/>
      <c r="C141"/>
      <c r="D141"/>
      <c r="E141"/>
      <c r="F141" s="114"/>
      <c r="G141" s="166"/>
      <c r="H141"/>
      <c r="I141"/>
      <c r="J141" s="3"/>
      <c r="K141"/>
      <c r="L141"/>
      <c r="M141" s="3"/>
      <c r="N141" s="3"/>
      <c r="O141" s="134"/>
    </row>
    <row r="142" spans="1:15" s="1" customFormat="1" ht="12.75">
      <c r="A142"/>
      <c r="B142" s="3"/>
      <c r="C142"/>
      <c r="D142"/>
      <c r="E142"/>
      <c r="F142" s="114"/>
      <c r="G142" s="166"/>
      <c r="H142"/>
      <c r="I142"/>
      <c r="J142" s="3"/>
      <c r="K142"/>
      <c r="L142"/>
      <c r="M142" s="3"/>
      <c r="N142" s="3"/>
      <c r="O142" s="134"/>
    </row>
    <row r="143" spans="1:15" s="1" customFormat="1" ht="12.75">
      <c r="A143"/>
      <c r="B143" s="3"/>
      <c r="C143"/>
      <c r="D143"/>
      <c r="E143"/>
      <c r="F143" s="114"/>
      <c r="G143" s="166"/>
      <c r="H143"/>
      <c r="I143"/>
      <c r="J143" s="3"/>
      <c r="K143"/>
      <c r="L143"/>
      <c r="M143" s="3"/>
      <c r="N143" s="3"/>
      <c r="O143" s="134"/>
    </row>
    <row r="144" spans="1:15" s="1" customFormat="1" ht="12.75">
      <c r="A144"/>
      <c r="B144" s="3"/>
      <c r="C144"/>
      <c r="D144"/>
      <c r="E144"/>
      <c r="F144" s="114"/>
      <c r="G144" s="166"/>
      <c r="H144"/>
      <c r="I144"/>
      <c r="J144" s="3"/>
      <c r="K144"/>
      <c r="L144"/>
      <c r="M144" s="3"/>
      <c r="N144" s="3"/>
      <c r="O144" s="134"/>
    </row>
    <row r="145" spans="1:15" s="1" customFormat="1" ht="12.75">
      <c r="A145"/>
      <c r="B145" s="3"/>
      <c r="C145"/>
      <c r="D145"/>
      <c r="E145"/>
      <c r="F145" s="114"/>
      <c r="G145" s="166"/>
      <c r="H145"/>
      <c r="I145"/>
      <c r="J145" s="3"/>
      <c r="K145"/>
      <c r="L145"/>
      <c r="M145" s="3"/>
      <c r="N145" s="3"/>
      <c r="O145" s="134"/>
    </row>
    <row r="146" spans="1:15" s="1" customFormat="1" ht="12.75">
      <c r="A146"/>
      <c r="B146" s="3"/>
      <c r="C146"/>
      <c r="D146"/>
      <c r="E146"/>
      <c r="F146" s="114"/>
      <c r="G146" s="166"/>
      <c r="H146"/>
      <c r="I146"/>
      <c r="J146" s="3"/>
      <c r="K146"/>
      <c r="L146"/>
      <c r="M146" s="3"/>
      <c r="N146" s="3"/>
      <c r="O146" s="134"/>
    </row>
    <row r="147" spans="1:15" s="1" customFormat="1" ht="12.75">
      <c r="A147"/>
      <c r="B147" s="3"/>
      <c r="C147"/>
      <c r="D147"/>
      <c r="E147"/>
      <c r="F147" s="114"/>
      <c r="G147" s="166"/>
      <c r="H147"/>
      <c r="I147"/>
      <c r="J147" s="3"/>
      <c r="K147"/>
      <c r="L147"/>
      <c r="M147" s="3"/>
      <c r="N147" s="3"/>
      <c r="O147" s="134"/>
    </row>
    <row r="148" spans="1:15" s="1" customFormat="1" ht="12.75">
      <c r="A148"/>
      <c r="B148" s="3"/>
      <c r="C148"/>
      <c r="D148"/>
      <c r="E148"/>
      <c r="F148" s="114"/>
      <c r="G148" s="166"/>
      <c r="H148"/>
      <c r="I148"/>
      <c r="J148" s="3"/>
      <c r="K148"/>
      <c r="L148"/>
      <c r="M148" s="3"/>
      <c r="N148" s="3"/>
      <c r="O148" s="134"/>
    </row>
    <row r="149" spans="1:15" s="1" customFormat="1" ht="12.75">
      <c r="A149"/>
      <c r="B149" s="3"/>
      <c r="C149"/>
      <c r="D149"/>
      <c r="E149"/>
      <c r="F149" s="114"/>
      <c r="G149" s="166"/>
      <c r="H149"/>
      <c r="I149"/>
      <c r="J149" s="3"/>
      <c r="K149"/>
      <c r="L149"/>
      <c r="M149" s="3"/>
      <c r="N149" s="3"/>
      <c r="O149" s="134"/>
    </row>
    <row r="150" spans="1:15" s="1" customFormat="1" ht="12.75">
      <c r="A150"/>
      <c r="B150" s="3"/>
      <c r="C150"/>
      <c r="D150"/>
      <c r="E150"/>
      <c r="F150" s="114"/>
      <c r="G150" s="166"/>
      <c r="H150"/>
      <c r="I150"/>
      <c r="J150" s="3"/>
      <c r="K150"/>
      <c r="L150"/>
      <c r="M150" s="3"/>
      <c r="N150" s="3"/>
      <c r="O150" s="134"/>
    </row>
    <row r="151" spans="1:15" s="1" customFormat="1" ht="12.75">
      <c r="A151"/>
      <c r="B151" s="3"/>
      <c r="C151"/>
      <c r="D151"/>
      <c r="E151"/>
      <c r="F151" s="114"/>
      <c r="G151" s="166"/>
      <c r="H151"/>
      <c r="I151"/>
      <c r="J151" s="3"/>
      <c r="K151"/>
      <c r="L151"/>
      <c r="M151" s="3"/>
      <c r="N151" s="3"/>
      <c r="O151" s="134"/>
    </row>
    <row r="152" spans="1:15" s="1" customFormat="1" ht="12.75">
      <c r="A152"/>
      <c r="B152" s="3"/>
      <c r="C152"/>
      <c r="D152"/>
      <c r="E152"/>
      <c r="F152" s="114"/>
      <c r="G152" s="166"/>
      <c r="H152"/>
      <c r="I152"/>
      <c r="J152" s="3"/>
      <c r="K152"/>
      <c r="L152"/>
      <c r="M152" s="3"/>
      <c r="N152" s="3"/>
      <c r="O152" s="134"/>
    </row>
    <row r="153" spans="1:15" s="1" customFormat="1" ht="12.75">
      <c r="A153"/>
      <c r="B153" s="3"/>
      <c r="C153"/>
      <c r="D153"/>
      <c r="E153"/>
      <c r="F153" s="114"/>
      <c r="G153" s="166"/>
      <c r="H153"/>
      <c r="I153"/>
      <c r="J153" s="3"/>
      <c r="K153"/>
      <c r="L153"/>
      <c r="M153" s="3"/>
      <c r="N153" s="3"/>
      <c r="O153" s="134"/>
    </row>
    <row r="154" spans="1:15" s="1" customFormat="1" ht="12.75">
      <c r="A154"/>
      <c r="B154" s="3"/>
      <c r="C154"/>
      <c r="D154"/>
      <c r="E154"/>
      <c r="F154" s="114"/>
      <c r="G154" s="166"/>
      <c r="H154"/>
      <c r="I154"/>
      <c r="J154" s="3"/>
      <c r="K154"/>
      <c r="L154"/>
      <c r="M154" s="3"/>
      <c r="N154" s="3"/>
      <c r="O154" s="134"/>
    </row>
    <row r="155" spans="1:15" s="1" customFormat="1" ht="12.75">
      <c r="A155"/>
      <c r="B155" s="3"/>
      <c r="C155"/>
      <c r="D155"/>
      <c r="E155"/>
      <c r="F155" s="114"/>
      <c r="G155" s="166"/>
      <c r="H155"/>
      <c r="I155"/>
      <c r="J155" s="3"/>
      <c r="K155"/>
      <c r="L155"/>
      <c r="M155" s="3"/>
      <c r="N155" s="3"/>
      <c r="O155" s="134"/>
    </row>
    <row r="156" spans="1:15" s="1" customFormat="1" ht="12.75">
      <c r="A156"/>
      <c r="B156" s="3"/>
      <c r="C156"/>
      <c r="D156"/>
      <c r="E156"/>
      <c r="F156" s="114"/>
      <c r="G156" s="166"/>
      <c r="H156"/>
      <c r="I156"/>
      <c r="J156" s="3"/>
      <c r="K156"/>
      <c r="L156"/>
      <c r="M156" s="3"/>
      <c r="N156" s="3"/>
      <c r="O156" s="134"/>
    </row>
    <row r="157" spans="1:15" s="1" customFormat="1" ht="12.75">
      <c r="A157"/>
      <c r="B157" s="3"/>
      <c r="C157"/>
      <c r="D157"/>
      <c r="E157"/>
      <c r="F157" s="114"/>
      <c r="G157" s="166"/>
      <c r="H157"/>
      <c r="I157"/>
      <c r="J157" s="3"/>
      <c r="K157"/>
      <c r="L157"/>
      <c r="M157" s="3"/>
      <c r="N157" s="3"/>
      <c r="O157" s="134"/>
    </row>
    <row r="158" spans="1:15" s="1" customFormat="1" ht="12.75">
      <c r="A158"/>
      <c r="B158" s="3"/>
      <c r="C158"/>
      <c r="D158"/>
      <c r="E158"/>
      <c r="F158" s="114"/>
      <c r="G158" s="166"/>
      <c r="H158"/>
      <c r="I158"/>
      <c r="J158" s="3"/>
      <c r="K158"/>
      <c r="L158"/>
      <c r="M158" s="3"/>
      <c r="N158" s="3"/>
      <c r="O158" s="134"/>
    </row>
    <row r="159" spans="1:15" s="1" customFormat="1" ht="12.75">
      <c r="A159"/>
      <c r="B159" s="3"/>
      <c r="C159"/>
      <c r="D159"/>
      <c r="E159"/>
      <c r="F159" s="114"/>
      <c r="G159" s="166"/>
      <c r="H159"/>
      <c r="I159"/>
      <c r="J159" s="3"/>
      <c r="K159"/>
      <c r="L159"/>
      <c r="M159" s="3"/>
      <c r="N159" s="3"/>
      <c r="O159" s="134"/>
    </row>
    <row r="160" spans="1:15" s="1" customFormat="1" ht="12.75">
      <c r="A160"/>
      <c r="B160" s="3"/>
      <c r="C160"/>
      <c r="D160"/>
      <c r="E160"/>
      <c r="F160" s="114"/>
      <c r="G160" s="166"/>
      <c r="H160"/>
      <c r="I160"/>
      <c r="J160" s="3"/>
      <c r="K160"/>
      <c r="L160"/>
      <c r="M160" s="3"/>
      <c r="N160" s="3"/>
      <c r="O160" s="134"/>
    </row>
    <row r="161" spans="1:15" s="1" customFormat="1" ht="12.75">
      <c r="A161"/>
      <c r="B161" s="3"/>
      <c r="C161"/>
      <c r="D161"/>
      <c r="E161"/>
      <c r="F161" s="114"/>
      <c r="G161" s="166"/>
      <c r="H161"/>
      <c r="I161"/>
      <c r="J161" s="3"/>
      <c r="K161"/>
      <c r="L161"/>
      <c r="M161" s="3"/>
      <c r="N161" s="3"/>
      <c r="O161" s="134"/>
    </row>
    <row r="162" spans="1:15" s="1" customFormat="1" ht="12.75">
      <c r="A162"/>
      <c r="B162" s="3"/>
      <c r="C162"/>
      <c r="D162"/>
      <c r="E162"/>
      <c r="F162" s="114"/>
      <c r="G162" s="166"/>
      <c r="H162"/>
      <c r="I162"/>
      <c r="J162" s="3"/>
      <c r="K162"/>
      <c r="L162"/>
      <c r="M162" s="3"/>
      <c r="N162" s="3"/>
      <c r="O162" s="134"/>
    </row>
    <row r="163" spans="1:15" s="1" customFormat="1" ht="12.75">
      <c r="A163"/>
      <c r="B163" s="3"/>
      <c r="C163"/>
      <c r="D163"/>
      <c r="E163"/>
      <c r="F163" s="114"/>
      <c r="G163" s="166"/>
      <c r="H163"/>
      <c r="I163"/>
      <c r="J163" s="3"/>
      <c r="K163"/>
      <c r="L163"/>
      <c r="M163" s="3"/>
      <c r="N163" s="3"/>
      <c r="O163" s="134"/>
    </row>
    <row r="164" spans="1:15" s="1" customFormat="1" ht="12.75">
      <c r="A164"/>
      <c r="B164" s="3"/>
      <c r="C164"/>
      <c r="D164"/>
      <c r="E164"/>
      <c r="F164" s="114"/>
      <c r="G164" s="166"/>
      <c r="H164"/>
      <c r="I164"/>
      <c r="J164" s="3"/>
      <c r="K164"/>
      <c r="L164"/>
      <c r="M164" s="3"/>
      <c r="N164" s="3"/>
      <c r="O164" s="134"/>
    </row>
    <row r="165" spans="1:15" s="1" customFormat="1" ht="12.75">
      <c r="A165"/>
      <c r="B165" s="3"/>
      <c r="C165"/>
      <c r="D165"/>
      <c r="E165"/>
      <c r="F165" s="114"/>
      <c r="G165" s="166"/>
      <c r="H165"/>
      <c r="I165"/>
      <c r="J165" s="3"/>
      <c r="K165"/>
      <c r="L165"/>
      <c r="M165" s="3"/>
      <c r="N165" s="3"/>
      <c r="O165" s="134"/>
    </row>
  </sheetData>
  <mergeCells count="3">
    <mergeCell ref="A26:D26"/>
    <mergeCell ref="A45:D45"/>
    <mergeCell ref="A64:D6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9" sqref="A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Preinstallato</dc:creator>
  <cp:keywords/>
  <dc:description/>
  <cp:lastModifiedBy>Pietro</cp:lastModifiedBy>
  <cp:lastPrinted>2000-08-22T08:02:15Z</cp:lastPrinted>
  <dcterms:created xsi:type="dcterms:W3CDTF">2000-08-22T07:13:03Z</dcterms:created>
  <dcterms:modified xsi:type="dcterms:W3CDTF">2009-01-31T15:14:16Z</dcterms:modified>
  <cp:category/>
  <cp:version/>
  <cp:contentType/>
  <cp:contentStatus/>
</cp:coreProperties>
</file>